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'стр.1'!$A$1:$DD$42</definedName>
    <definedName name="_xlnm.Print_Area" localSheetId="1">'стр.2_3'!$A$1:$DD$76</definedName>
    <definedName name="_xlnm.Print_Area" localSheetId="2">'стр.4_5'!$A$1:$DD$237</definedName>
  </definedNames>
  <calcPr fullCalcOnLoad="1"/>
</workbook>
</file>

<file path=xl/sharedStrings.xml><?xml version="1.0" encoding="utf-8"?>
<sst xmlns="http://schemas.openxmlformats.org/spreadsheetml/2006/main" count="389" uniqueCount="213">
  <si>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</si>
  <si>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</si>
  <si>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</si>
  <si>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</si>
  <si>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</si>
  <si>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</si>
  <si>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</si>
  <si>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</si>
  <si>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</si>
  <si>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</si>
  <si>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</si>
  <si>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</si>
  <si>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</si>
  <si>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</si>
  <si>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</si>
  <si>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</si>
  <si>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</si>
  <si>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</si>
  <si>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</si>
  <si>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</si>
  <si>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</si>
  <si>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</si>
  <si>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</si>
  <si>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</si>
  <si>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</si>
  <si>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</si>
  <si>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</si>
  <si>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</si>
  <si>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</si>
  <si>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</si>
  <si>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</si>
  <si>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</si>
  <si>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</si>
  <si>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</si>
  <si>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</si>
  <si>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</si>
  <si>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</si>
  <si>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</si>
  <si>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</si>
  <si>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</si>
  <si>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</si>
  <si>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</si>
  <si>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</si>
  <si>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</si>
  <si>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</si>
  <si>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</si>
  <si>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</si>
  <si>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</si>
  <si>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</si>
  <si>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</si>
  <si>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</si>
  <si>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</si>
  <si>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</si>
  <si>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</si>
  <si>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</si>
  <si>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</si>
  <si>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</si>
  <si>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</si>
  <si>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</si>
  <si>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</si>
  <si>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</si>
  <si>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</si>
  <si>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</si>
  <si>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</si>
  <si>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</si>
  <si>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</si>
  <si>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</si>
  <si>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</si>
  <si>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</si>
  <si>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</si>
  <si>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</si>
  <si>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</si>
  <si>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</si>
  <si>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</si>
  <si>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</si>
  <si>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</si>
  <si>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</si>
  <si>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</si>
  <si>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</si>
  <si>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</si>
  <si>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</si>
  <si>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</si>
  <si>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</si>
  <si>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</si>
  <si>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</si>
  <si>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</si>
  <si>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</si>
  <si>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</si>
  <si>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</si>
  <si>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</si>
  <si>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</si>
  <si>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</si>
  <si>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</si>
  <si>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</si>
  <si>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</si>
  <si>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</si>
  <si>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</si>
  <si>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</si>
  <si>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</si>
  <si>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</si>
  <si>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(Главный бухгалтер)</t>
  </si>
  <si>
    <t>Увеличение стоимости основных средств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</si>
  <si>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</si>
  <si>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</si>
  <si>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</si>
  <si>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</si>
  <si>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</si>
  <si>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</si>
  <si>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</si>
  <si>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</si>
  <si>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</si>
  <si>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</si>
  <si>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</si>
  <si>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</si>
  <si>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</si>
  <si>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</si>
  <si>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</si>
  <si>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</si>
  <si>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</si>
  <si>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</si>
  <si>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</si>
  <si>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</si>
  <si>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</si>
  <si>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</si>
  <si>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</si>
  <si>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</si>
  <si>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</si>
  <si>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</si>
  <si>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</si>
  <si>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</si>
  <si>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</si>
  <si>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от сдачи имущества в аренду</t>
  </si>
  <si>
    <t>СОГЛАСОВАНО</t>
  </si>
  <si>
    <t>(наименование должности главного распорядителя)</t>
  </si>
  <si>
    <t>_______________</t>
  </si>
  <si>
    <t>______________</t>
  </si>
  <si>
    <t>(руководитель финансового органа)</t>
  </si>
  <si>
    <t>Клинцовская городская администрация</t>
  </si>
  <si>
    <t xml:space="preserve">      цель №1 "Классное руководство"</t>
  </si>
  <si>
    <t xml:space="preserve">      цель №4 "Развитие образования Брянской области (молоко)"</t>
  </si>
  <si>
    <t>Корпачева Е А</t>
  </si>
  <si>
    <t>Азаренко Н А</t>
  </si>
  <si>
    <t>30328057</t>
  </si>
  <si>
    <t>3203007350/324101001</t>
  </si>
  <si>
    <t>г.Клинцы, ул.Орджоникидзе-95-а</t>
  </si>
  <si>
    <t>Обеспечение воспитания, обучения,развития детей ,а так же присмотр , уход и оздоровление детей в возрасте от 3 -х до 7 лет и с 1 по 4 класс.</t>
  </si>
  <si>
    <t>формирование общей культуры личности обучающихся;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обществе; создание основы для осознанного выбора обучающимися и последующего освоения ими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обучающихся и работников прогимназии</t>
  </si>
  <si>
    <t>курсы " Дошкольник"</t>
  </si>
  <si>
    <t>курсы" Дошкольник"</t>
  </si>
  <si>
    <t>Полозок В И</t>
  </si>
  <si>
    <t xml:space="preserve">     услуга №3 "Профессиональная подготовка, переподготовка и повышение квалификации кадров"</t>
  </si>
  <si>
    <t xml:space="preserve">      цель №1программа" Профилактика терроризма и экстремизма "</t>
  </si>
  <si>
    <t>Титенко М.А.</t>
  </si>
  <si>
    <t xml:space="preserve">Начальник фининсового управления Клинцовской городской администрации - </t>
  </si>
  <si>
    <t>Начальник отдела образования Клинцовской городской администрации</t>
  </si>
  <si>
    <t xml:space="preserve">     услуга №1"Реализация общеобразовательных программ начального общего образования"</t>
  </si>
  <si>
    <t xml:space="preserve">     услуга №2"Реализация основных общеобразовательных программ дошкольного образования"</t>
  </si>
  <si>
    <t xml:space="preserve">      цель №2 "совершенствование системы образования г.Клинцы (питание)"</t>
  </si>
  <si>
    <t>"Совершенствование системы образования г.Клинцы"</t>
  </si>
  <si>
    <t xml:space="preserve">      цель №3 "Субсидия бюджетам муниципальных районов,городских округов на представление мер социальной поддержки обучающихся на 2015 и плановый период 2016-2017 годов</t>
  </si>
  <si>
    <t>лагерь + питание</t>
  </si>
  <si>
    <t>лагерь</t>
  </si>
  <si>
    <t>Муниципальное бюджетное образовательное учреждение для детей дошкольного и младшего школьного влзраста МБОУ-Прогимназия № 1</t>
  </si>
  <si>
    <t>Прочие поступления(Родит.плата)</t>
  </si>
  <si>
    <t>Пособия по социальной помощи населению (компенсация род.платы)</t>
  </si>
  <si>
    <t>Прочие поступления(род.плата)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</si>
  <si>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</si>
  <si>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</si>
  <si>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</si>
  <si>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</si>
  <si>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</si>
  <si>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</si>
  <si>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</si>
  <si>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</si>
  <si>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</si>
  <si>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</si>
  <si>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</si>
  <si>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</si>
  <si>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</si>
  <si>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!</t>
  </si>
  <si>
    <t>12262</t>
  </si>
  <si>
    <t xml:space="preserve">      "Субсидия бюджетам муниципальных районов,городских округов на организацию детей в каникулярное время в лагерях с дневным пребыванием на базе образовательных учреждений, учреждений физкультуры и спорта на 2016 год (область)</t>
  </si>
  <si>
    <t xml:space="preserve">       "Субсидия бюджетам муниципальных районов,городских округов на организацию детей в каникулярное время в лагерях с дневным пребыванием на базе образовательных учреждений, учреждений физкультуры и спорта на 2016 год (местный)</t>
  </si>
  <si>
    <t xml:space="preserve">     услуга №1"Реализация основных общеобразовательных программ начального общего образования"</t>
  </si>
  <si>
    <t>компенсация части род.платы</t>
  </si>
  <si>
    <t>Бурнос ЖА</t>
  </si>
  <si>
    <t xml:space="preserve">      цель №5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</t>
  </si>
  <si>
    <t>Прочие расходы(спонсорские средства)</t>
  </si>
  <si>
    <t>Спонсорскик средства</t>
  </si>
  <si>
    <t>и плановый период 2019-2020 гг.</t>
  </si>
  <si>
    <t>18</t>
  </si>
  <si>
    <t>2018 текущий финансовый год</t>
  </si>
  <si>
    <t>первый год планового периода 2019</t>
  </si>
  <si>
    <t>второй год планового периода 2020</t>
  </si>
  <si>
    <t>в том числе:"Дошкольник"</t>
  </si>
  <si>
    <t xml:space="preserve">Код
дополнительнойклассификации </t>
  </si>
  <si>
    <t>лагерь   область 28800 и   местный17280</t>
  </si>
  <si>
    <t xml:space="preserve">    программа" Профилактика терроризма и экстремизма "</t>
  </si>
  <si>
    <t>программа "Укрепление материально-технической базы учреждений образования"</t>
  </si>
  <si>
    <t xml:space="preserve">      Субсидия на иные цели "совершенствование системы образования г.Клинцы "</t>
  </si>
  <si>
    <t xml:space="preserve">     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спорта(область)</t>
  </si>
  <si>
    <t xml:space="preserve">      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спорта(местный бюджет)</t>
  </si>
  <si>
    <t xml:space="preserve">    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спорта(область)</t>
  </si>
  <si>
    <t xml:space="preserve">      "Субсидия бюджетам муниципальных районов,городских округов на представление дополнительных мер государственной поддержки обучающихся на 2015 и плановый период 2016-2017 годов</t>
  </si>
  <si>
    <t xml:space="preserve">     программа" Профилактика терроризма и экстремизма "</t>
  </si>
  <si>
    <t xml:space="preserve">       "Развитие образования и науки Брянской области"</t>
  </si>
  <si>
    <t xml:space="preserve">      программа" Профилактика терроризма и экстремизма "</t>
  </si>
  <si>
    <t xml:space="preserve">      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спорта(область)</t>
  </si>
  <si>
    <t xml:space="preserve">       "Субсидия бюджетам муниципальных районов,городских округов на организацию отдыха детей  в каникулярное время в лагерях с дневным пребыванием на базе образовательных организаций.учреждений физической культуры и спорта(местный)</t>
  </si>
  <si>
    <t>01</t>
  </si>
  <si>
    <t>11</t>
  </si>
  <si>
    <t>31</t>
  </si>
  <si>
    <t>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</si>
</sst>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left" wrapText="1" indent="3"/>
    </xf>
    <xf numFmtId="2" fontId="1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2" fontId="45" fillId="0" borderId="11" xfId="0" applyNumberFormat="1" applyFont="1" applyBorder="1" applyAlignment="1">
      <alignment horizontal="center" vertical="top"/>
    </xf>
    <xf numFmtId="2" fontId="45" fillId="0" borderId="14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zoomScaleSheetLayoutView="100" zoomScalePageLayoutView="0" workbookViewId="0" topLeftCell="A7">
      <selection activeCell="DZ37" sqref="DZ37"/>
    </sheetView>
  </sheetViews>
  <sheetFormatPr defaultColWidth="0.875" defaultRowHeight="12.75"/>
  <cols>
    <col min="1" max="16384" width="0.875" style="1" customWidth="1"/>
  </cols>
  <sheetData>
    <row r="1" ht="9.75" customHeight="1">
      <c r="N1" s="2"/>
    </row>
    <row r="2" spans="1:108" ht="15">
      <c r="A2" s="91" t="s">
        <v>132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</row>
    <row r="3" spans="1:108" ht="56.25" customHeight="1">
      <c r="A3" s="92" t="s">
        <v>154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</row>
    <row r="4" spans="1:108" s="2" customFormat="1" ht="12">
      <c r="A4" s="84" t="s">
        <v>133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BD4" s="68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1:108" ht="15">
      <c r="A5" s="91" t="s">
        <v>134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W5" s="91" t="s">
        <v>185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</row>
    <row r="6" spans="1:108" s="2" customFormat="1" ht="12">
      <c r="A6" s="84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W6" s="84" t="s">
        <v>14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</row>
    <row r="7" spans="1:98" ht="45" customHeight="1">
      <c r="A7" s="92" t="s">
        <v>153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BM7" s="11"/>
      <c r="BN7" s="89"/>
      <c r="BO7" s="89"/>
      <c r="BP7" s="89"/>
      <c r="BQ7" s="89"/>
      <c r="BR7" s="1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90"/>
      <c r="CN7" s="90"/>
      <c r="CO7" s="90"/>
      <c r="CP7" s="90"/>
      <c r="CQ7" s="85"/>
      <c r="CR7" s="85"/>
      <c r="CS7" s="85"/>
      <c r="CT7" s="85"/>
    </row>
    <row r="8" spans="1:98" ht="15">
      <c r="A8" s="84" t="s">
        <v>136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BM8" s="11"/>
      <c r="BN8" s="52"/>
      <c r="BO8" s="52"/>
      <c r="BP8" s="52"/>
      <c r="BQ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49"/>
      <c r="CN8" s="49"/>
      <c r="CO8" s="49"/>
      <c r="CP8" s="49"/>
      <c r="CQ8" s="53"/>
      <c r="CR8" s="53"/>
      <c r="CS8" s="53"/>
      <c r="CT8" s="53"/>
    </row>
    <row r="9" spans="1:98" ht="15">
      <c r="A9" s="91" t="s">
        <v>135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48"/>
      <c r="V9" s="48"/>
      <c r="W9" s="91" t="s">
        <v>152</v>
      </c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BM9" s="11"/>
      <c r="BN9" s="52"/>
      <c r="BO9" s="52"/>
      <c r="BP9" s="52"/>
      <c r="BQ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49"/>
      <c r="CN9" s="49"/>
      <c r="CO9" s="49"/>
      <c r="CP9" s="49"/>
      <c r="CQ9" s="53"/>
      <c r="CR9" s="53"/>
      <c r="CS9" s="53"/>
      <c r="CT9" s="53"/>
    </row>
    <row r="10" spans="1:98" ht="15">
      <c r="A10" s="84" t="s">
        <v>13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48"/>
      <c r="V10" s="48"/>
      <c r="W10" s="84" t="s">
        <v>14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BM10" s="11"/>
      <c r="BN10" s="52"/>
      <c r="BO10" s="52"/>
      <c r="BP10" s="52"/>
      <c r="BQ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49"/>
      <c r="CN10" s="49"/>
      <c r="CO10" s="49"/>
      <c r="CP10" s="49"/>
      <c r="CQ10" s="53"/>
      <c r="CR10" s="53"/>
      <c r="CS10" s="53"/>
      <c r="CT10" s="53"/>
    </row>
    <row r="11" spans="1:98" ht="15">
      <c r="A11" s="51"/>
      <c r="B11" s="51"/>
      <c r="C11" s="51"/>
      <c r="D11" s="51"/>
      <c r="E11" s="84"/>
      <c r="F11" s="84"/>
      <c r="G11" s="84"/>
      <c r="H11" s="84"/>
      <c r="I11" s="84"/>
      <c r="J11" s="84"/>
      <c r="K11" s="84"/>
      <c r="L11" s="84"/>
      <c r="M11" s="51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51"/>
      <c r="AU11" s="51"/>
      <c r="AV11" s="51"/>
      <c r="BM11" s="11"/>
      <c r="BN11" s="52"/>
      <c r="BO11" s="52"/>
      <c r="BP11" s="52"/>
      <c r="BQ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49"/>
      <c r="CN11" s="49"/>
      <c r="CO11" s="49"/>
      <c r="CP11" s="49"/>
      <c r="CQ11" s="53"/>
      <c r="CR11" s="53"/>
      <c r="CS11" s="53"/>
      <c r="CT11" s="53"/>
    </row>
    <row r="12" ht="15">
      <c r="CY12" s="9"/>
    </row>
    <row r="13" spans="1:108" ht="16.5">
      <c r="A13" s="87" t="s">
        <v>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36:58" s="12" customFormat="1" ht="16.5">
      <c r="AJ14" s="13"/>
      <c r="AM14" s="13"/>
      <c r="AV14" s="14"/>
      <c r="AW14" s="14"/>
      <c r="AX14" s="14"/>
      <c r="BA14" s="14" t="s">
        <v>41</v>
      </c>
      <c r="BB14" s="88" t="s">
        <v>190</v>
      </c>
      <c r="BC14" s="88"/>
      <c r="BD14" s="88"/>
      <c r="BE14" s="88"/>
      <c r="BF14" s="12" t="s">
        <v>5</v>
      </c>
    </row>
    <row r="15" ht="4.5" customHeight="1"/>
    <row r="16" spans="28:108" ht="17.25" customHeight="1">
      <c r="AB16" s="71"/>
      <c r="AC16" s="71"/>
      <c r="AD16" s="71"/>
      <c r="AE16" s="71"/>
      <c r="AF16" s="71"/>
      <c r="AG16" s="71"/>
      <c r="AH16" s="71" t="s">
        <v>189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O16" s="86" t="s">
        <v>15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</row>
    <row r="17" spans="91:108" ht="15" customHeight="1">
      <c r="CM17" s="11" t="s">
        <v>26</v>
      </c>
      <c r="CO17" s="98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36:108" ht="15" customHeight="1">
      <c r="AJ18" s="3"/>
      <c r="AK18" s="5" t="s">
        <v>2</v>
      </c>
      <c r="AL18" s="112" t="s">
        <v>209</v>
      </c>
      <c r="AM18" s="112"/>
      <c r="AN18" s="112"/>
      <c r="AO18" s="112"/>
      <c r="AP18" s="3" t="s">
        <v>2</v>
      </c>
      <c r="AQ18" s="3"/>
      <c r="AR18" s="3"/>
      <c r="AS18" s="112" t="s">
        <v>210</v>
      </c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04">
        <v>20</v>
      </c>
      <c r="BL18" s="104"/>
      <c r="BM18" s="104"/>
      <c r="BN18" s="104"/>
      <c r="BO18" s="105" t="s">
        <v>190</v>
      </c>
      <c r="BP18" s="105"/>
      <c r="BQ18" s="105"/>
      <c r="BR18" s="105"/>
      <c r="BS18" s="3" t="s">
        <v>3</v>
      </c>
      <c r="BT18" s="3"/>
      <c r="BU18" s="3"/>
      <c r="BY18" s="18"/>
      <c r="CM18" s="11" t="s">
        <v>16</v>
      </c>
      <c r="CO18" s="98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77:108" ht="15" customHeight="1">
      <c r="BY19" s="18"/>
      <c r="BZ19" s="18"/>
      <c r="CM19" s="11"/>
      <c r="CO19" s="98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77:108" ht="15" customHeight="1" hidden="1">
      <c r="BY20" s="18"/>
      <c r="BZ20" s="18"/>
      <c r="CM20" s="11"/>
      <c r="CO20" s="98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5" customHeight="1">
      <c r="A21" s="6" t="s">
        <v>104</v>
      </c>
      <c r="AI21" s="83" t="s">
        <v>162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Y21" s="18"/>
      <c r="CM21" s="11" t="s">
        <v>17</v>
      </c>
      <c r="CO21" s="98" t="s">
        <v>142</v>
      </c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66" customHeight="1">
      <c r="A22" s="6" t="s">
        <v>77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6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Y22" s="18"/>
      <c r="BZ22" s="18"/>
      <c r="CM22" s="40"/>
      <c r="CO22" s="98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ht="9.75" customHeight="1">
      <c r="A23" s="6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Y23" s="18"/>
      <c r="BZ23" s="18"/>
      <c r="CM23" s="40"/>
      <c r="CO23" s="98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44:108" ht="9.75" customHeight="1"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Y24" s="18"/>
      <c r="BZ24" s="18"/>
      <c r="CM24" s="11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s="23" customFormat="1" ht="18.75" customHeight="1">
      <c r="A25" s="23" t="s">
        <v>42</v>
      </c>
      <c r="AI25" s="106" t="s">
        <v>143</v>
      </c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CM25" s="41"/>
      <c r="CO25" s="109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s="23" customFormat="1" ht="18.75" customHeight="1">
      <c r="A26" s="24" t="s">
        <v>19</v>
      </c>
      <c r="CM26" s="42" t="s">
        <v>18</v>
      </c>
      <c r="CO26" s="109" t="s">
        <v>79</v>
      </c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23" customFormat="1" ht="3" customHeight="1">
      <c r="A27" s="24"/>
      <c r="BX27" s="24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08" ht="15">
      <c r="A28" s="6" t="s">
        <v>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93" t="s">
        <v>137</v>
      </c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</row>
    <row r="29" spans="1:108" ht="15">
      <c r="A29" s="6" t="s">
        <v>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</row>
    <row r="30" spans="1:100" ht="1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8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27"/>
      <c r="CP30" s="27"/>
      <c r="CQ30" s="27"/>
      <c r="CR30" s="27"/>
      <c r="CS30" s="27"/>
      <c r="CT30" s="27"/>
      <c r="CU30" s="27"/>
      <c r="CV30" s="27"/>
    </row>
    <row r="31" spans="1:108" ht="15">
      <c r="A31" s="6" t="s">
        <v>82</v>
      </c>
      <c r="AS31" s="83" t="s">
        <v>144</v>
      </c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</row>
    <row r="32" spans="1:108" ht="15">
      <c r="A32" s="6" t="s">
        <v>105</v>
      </c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</row>
    <row r="33" ht="6.75" customHeight="1"/>
    <row r="34" spans="1:108" s="3" customFormat="1" ht="14.25">
      <c r="A34" s="108" t="s">
        <v>106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</row>
    <row r="35" spans="1:108" s="3" customFormat="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</row>
    <row r="36" spans="1:108" ht="15" customHeight="1">
      <c r="A36" s="25" t="s">
        <v>107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1:108" ht="117.75" customHeight="1">
      <c r="A37" s="97" t="s">
        <v>146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ht="15" customHeight="1">
      <c r="A38" s="25" t="s">
        <v>108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8.75" customHeight="1">
      <c r="A39" s="97" t="s">
        <v>145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</row>
    <row r="40" spans="1:108" ht="15">
      <c r="A40" s="25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16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</row>
    <row r="42" ht="3" customHeight="1"/>
  </sheetData>
  <sheetProtection/>
  <mergeCells count="56">
    <mergeCell ref="N11:AF11"/>
    <mergeCell ref="A8:AV8"/>
    <mergeCell ref="W9:AV9"/>
    <mergeCell ref="A10:T10"/>
    <mergeCell ref="W10:AV10"/>
    <mergeCell ref="A9:T9"/>
    <mergeCell ref="A4:AV4"/>
    <mergeCell ref="A5:T5"/>
    <mergeCell ref="W5:AV5"/>
    <mergeCell ref="AG11:AI11"/>
    <mergeCell ref="AJ11:AO11"/>
    <mergeCell ref="AP11:AS11"/>
    <mergeCell ref="A6:T6"/>
    <mergeCell ref="W6:AV6"/>
    <mergeCell ref="A7:AV7"/>
    <mergeCell ref="E11:F11"/>
    <mergeCell ref="A41:DD41"/>
    <mergeCell ref="A39:DD39"/>
    <mergeCell ref="A34:DD34"/>
    <mergeCell ref="CO18:DD18"/>
    <mergeCell ref="CO25:DD25"/>
    <mergeCell ref="CO22:DD22"/>
    <mergeCell ref="CO23:DD23"/>
    <mergeCell ref="CO26:DD26"/>
    <mergeCell ref="AL18:AO18"/>
    <mergeCell ref="AS18:BJ18"/>
    <mergeCell ref="A37:DD37"/>
    <mergeCell ref="CO17:DD17"/>
    <mergeCell ref="CO19:DD19"/>
    <mergeCell ref="CO20:DD20"/>
    <mergeCell ref="CO21:DD21"/>
    <mergeCell ref="CO24:DD24"/>
    <mergeCell ref="BK18:BN18"/>
    <mergeCell ref="BO18:BR18"/>
    <mergeCell ref="AI25:BW25"/>
    <mergeCell ref="AS31:DD32"/>
    <mergeCell ref="A2:AV2"/>
    <mergeCell ref="A3:AV3"/>
    <mergeCell ref="AS28:DD29"/>
    <mergeCell ref="BE2:DD2"/>
    <mergeCell ref="BE5:BX5"/>
    <mergeCell ref="BE6:BX6"/>
    <mergeCell ref="CA5:DD5"/>
    <mergeCell ref="CA6:DD6"/>
    <mergeCell ref="BE3:DD3"/>
    <mergeCell ref="BE4:DD4"/>
    <mergeCell ref="AI21:BW22"/>
    <mergeCell ref="G11:J11"/>
    <mergeCell ref="CQ7:CT7"/>
    <mergeCell ref="CO16:DD16"/>
    <mergeCell ref="A13:DD13"/>
    <mergeCell ref="BB14:BE14"/>
    <mergeCell ref="BN7:BQ7"/>
    <mergeCell ref="BU7:CL7"/>
    <mergeCell ref="CM7:CP7"/>
    <mergeCell ref="K11:L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1">
      <selection activeCell="BU17" sqref="BU17:DD1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8" t="s">
        <v>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</row>
    <row r="3" ht="6" customHeight="1"/>
    <row r="4" spans="1:108" ht="15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1" t="s">
        <v>6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3" customFormat="1" ht="15" customHeight="1">
      <c r="A5" s="30"/>
      <c r="B5" s="124" t="s">
        <v>85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36">
        <v>13144468</v>
      </c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8"/>
    </row>
    <row r="6" spans="1:108" ht="15">
      <c r="A6" s="10"/>
      <c r="B6" s="119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20"/>
      <c r="BU6" s="128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30"/>
    </row>
    <row r="7" spans="1:108" ht="30" customHeight="1">
      <c r="A7" s="31"/>
      <c r="B7" s="113" t="s">
        <v>109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4"/>
      <c r="BU7" s="128">
        <v>11371900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ht="15">
      <c r="A8" s="10"/>
      <c r="B8" s="126" t="s">
        <v>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7"/>
      <c r="BU8" s="128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30"/>
    </row>
    <row r="9" spans="1:108" ht="45" customHeight="1">
      <c r="A9" s="31"/>
      <c r="B9" s="113" t="s">
        <v>110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4"/>
      <c r="BU9" s="115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7"/>
    </row>
    <row r="10" spans="1:108" ht="45" customHeight="1">
      <c r="A10" s="31"/>
      <c r="B10" s="113" t="s">
        <v>111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4"/>
      <c r="BU10" s="115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45" customHeight="1">
      <c r="A11" s="31"/>
      <c r="B11" s="113" t="s">
        <v>112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  <c r="BU11" s="115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ht="30" customHeight="1">
      <c r="A12" s="31"/>
      <c r="B12" s="113" t="s">
        <v>113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4"/>
      <c r="BU12" s="115">
        <v>4367010</v>
      </c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ht="30" customHeight="1">
      <c r="A13" s="31"/>
      <c r="B13" s="113" t="s">
        <v>114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4"/>
      <c r="BU13" s="115">
        <v>1772568</v>
      </c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ht="15">
      <c r="A14" s="32"/>
      <c r="B14" s="126" t="s">
        <v>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7"/>
      <c r="BU14" s="115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ht="30" customHeight="1">
      <c r="A15" s="31"/>
      <c r="B15" s="113" t="s">
        <v>22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4"/>
      <c r="BU15" s="115">
        <v>170506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</row>
    <row r="16" spans="1:108" ht="15">
      <c r="A16" s="31"/>
      <c r="B16" s="113" t="s">
        <v>23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  <c r="BU16" s="115">
        <v>0</v>
      </c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s="3" customFormat="1" ht="15" customHeight="1">
      <c r="A17" s="30"/>
      <c r="B17" s="124" t="s">
        <v>86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31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3"/>
    </row>
    <row r="18" spans="1:108" ht="15">
      <c r="A18" s="10"/>
      <c r="B18" s="119" t="s">
        <v>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  <c r="BU18" s="115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ht="30" customHeight="1">
      <c r="A19" s="33"/>
      <c r="B19" s="134" t="s">
        <v>115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5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0"/>
    </row>
    <row r="20" spans="1:108" ht="30" customHeight="1">
      <c r="A20" s="31"/>
      <c r="B20" s="113" t="s">
        <v>116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4"/>
      <c r="BU20" s="128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</row>
    <row r="21" spans="1:108" ht="15" customHeight="1">
      <c r="A21" s="34"/>
      <c r="B21" s="126" t="s">
        <v>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7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ht="15" customHeight="1">
      <c r="A22" s="31"/>
      <c r="B22" s="113" t="s">
        <v>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4"/>
      <c r="BU22" s="115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ht="15" customHeight="1">
      <c r="A23" s="31"/>
      <c r="B23" s="113" t="s">
        <v>9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4"/>
      <c r="BU23" s="115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ht="15" customHeight="1">
      <c r="A24" s="31"/>
      <c r="B24" s="113" t="s">
        <v>76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4"/>
      <c r="BU24" s="115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15" customHeight="1">
      <c r="A25" s="31"/>
      <c r="B25" s="113" t="s">
        <v>10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4"/>
      <c r="BU25" s="115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ht="15" customHeight="1">
      <c r="A26" s="31"/>
      <c r="B26" s="113" t="s">
        <v>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4"/>
      <c r="BU26" s="115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ht="15" customHeight="1">
      <c r="A27" s="31"/>
      <c r="B27" s="113" t="s">
        <v>12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4"/>
      <c r="BU27" s="115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ht="30" customHeight="1">
      <c r="A28" s="31"/>
      <c r="B28" s="113" t="s">
        <v>45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4"/>
      <c r="BU28" s="115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ht="30" customHeight="1">
      <c r="A29" s="31"/>
      <c r="B29" s="113" t="s">
        <v>71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4"/>
      <c r="BU29" s="115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ht="15" customHeight="1">
      <c r="A30" s="31"/>
      <c r="B30" s="113" t="s">
        <v>46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4"/>
      <c r="BU30" s="115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15" customHeight="1">
      <c r="A31" s="31"/>
      <c r="B31" s="113" t="s">
        <v>47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115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ht="45" customHeight="1">
      <c r="A32" s="31"/>
      <c r="B32" s="113" t="s">
        <v>87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4"/>
      <c r="BU32" s="115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ht="13.5" customHeight="1">
      <c r="A33" s="34"/>
      <c r="B33" s="126" t="s">
        <v>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7"/>
      <c r="BU33" s="115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ht="15" customHeight="1">
      <c r="A34" s="31"/>
      <c r="B34" s="113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4"/>
      <c r="BU34" s="115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ht="15" customHeight="1">
      <c r="A35" s="31"/>
      <c r="B35" s="113" t="s">
        <v>49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4"/>
      <c r="BU35" s="115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ht="15" customHeight="1">
      <c r="A36" s="31"/>
      <c r="B36" s="113" t="s">
        <v>44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115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ht="15" customHeight="1">
      <c r="A37" s="31"/>
      <c r="B37" s="113" t="s">
        <v>50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  <c r="BU37" s="115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ht="15" customHeight="1">
      <c r="A38" s="31"/>
      <c r="B38" s="113" t="s">
        <v>51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4"/>
      <c r="BU38" s="115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15" customHeight="1">
      <c r="A39" s="31"/>
      <c r="B39" s="113" t="s">
        <v>52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4"/>
      <c r="BU39" s="115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ht="30" customHeight="1">
      <c r="A40" s="31"/>
      <c r="B40" s="113" t="s">
        <v>53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4"/>
      <c r="BU40" s="115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ht="30" customHeight="1">
      <c r="A41" s="31"/>
      <c r="B41" s="113" t="s">
        <v>70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  <c r="BU41" s="115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ht="15" customHeight="1">
      <c r="A42" s="31"/>
      <c r="B42" s="113" t="s">
        <v>54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4"/>
      <c r="BU42" s="115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ht="15" customHeight="1">
      <c r="A43" s="31"/>
      <c r="B43" s="113" t="s">
        <v>55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4"/>
      <c r="BU43" s="115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" customFormat="1" ht="15" customHeight="1">
      <c r="A44" s="30"/>
      <c r="B44" s="124" t="s">
        <v>88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5"/>
      <c r="BU44" s="131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3"/>
    </row>
    <row r="45" spans="1:108" ht="15" customHeight="1">
      <c r="A45" s="35"/>
      <c r="B45" s="119" t="s">
        <v>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0"/>
      <c r="BU45" s="115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ht="15" customHeight="1">
      <c r="A46" s="31"/>
      <c r="B46" s="113" t="s">
        <v>56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4"/>
      <c r="BU46" s="115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ht="30" customHeight="1">
      <c r="A47" s="31"/>
      <c r="B47" s="113" t="s">
        <v>117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4"/>
      <c r="BU47" s="115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ht="15" customHeight="1">
      <c r="A48" s="34"/>
      <c r="B48" s="126" t="s">
        <v>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7"/>
      <c r="BU48" s="128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15" customHeight="1">
      <c r="A49" s="31"/>
      <c r="B49" s="113" t="s">
        <v>62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4"/>
      <c r="BU49" s="115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ht="15" customHeight="1">
      <c r="A50" s="31"/>
      <c r="B50" s="113" t="s">
        <v>27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4"/>
      <c r="BU50" s="115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ht="15" customHeight="1">
      <c r="A51" s="31"/>
      <c r="B51" s="113" t="s">
        <v>28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4"/>
      <c r="BU51" s="115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ht="15" customHeight="1">
      <c r="A52" s="31"/>
      <c r="B52" s="113" t="s">
        <v>29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4"/>
      <c r="BU52" s="115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ht="15" customHeight="1">
      <c r="A53" s="31"/>
      <c r="B53" s="113" t="s">
        <v>30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4"/>
      <c r="BU53" s="115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ht="15" customHeight="1">
      <c r="A54" s="31"/>
      <c r="B54" s="113" t="s">
        <v>31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4"/>
      <c r="BU54" s="115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ht="15" customHeight="1">
      <c r="A55" s="31"/>
      <c r="B55" s="113" t="s">
        <v>32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4"/>
      <c r="BU55" s="115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ht="15" customHeight="1">
      <c r="A56" s="31"/>
      <c r="B56" s="113" t="s">
        <v>57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4"/>
      <c r="BU56" s="115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7"/>
    </row>
    <row r="57" spans="1:108" ht="15" customHeight="1">
      <c r="A57" s="31"/>
      <c r="B57" s="113" t="s">
        <v>72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4"/>
      <c r="BU57" s="115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ht="15" customHeight="1">
      <c r="A58" s="31"/>
      <c r="B58" s="113" t="s">
        <v>58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4"/>
      <c r="BU58" s="115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ht="15" customHeight="1">
      <c r="A59" s="31"/>
      <c r="B59" s="113" t="s">
        <v>59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4"/>
      <c r="BU59" s="115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ht="15" customHeight="1">
      <c r="A60" s="31"/>
      <c r="B60" s="113" t="s">
        <v>60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4"/>
      <c r="BU60" s="115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ht="15" customHeight="1">
      <c r="A61" s="31"/>
      <c r="B61" s="113" t="s">
        <v>61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4"/>
      <c r="BU61" s="115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ht="45" customHeight="1">
      <c r="A62" s="31"/>
      <c r="B62" s="113" t="s">
        <v>89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4"/>
      <c r="BU62" s="115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ht="15" customHeight="1">
      <c r="A63" s="36"/>
      <c r="B63" s="126" t="s">
        <v>7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7"/>
      <c r="BU63" s="115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</row>
    <row r="64" spans="1:108" ht="15" customHeight="1">
      <c r="A64" s="31"/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4"/>
      <c r="BU64" s="115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7"/>
    </row>
    <row r="65" spans="1:108" ht="15" customHeight="1">
      <c r="A65" s="31"/>
      <c r="B65" s="113" t="s">
        <v>33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4"/>
      <c r="BU65" s="115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</row>
    <row r="66" spans="1:108" ht="15" customHeight="1">
      <c r="A66" s="31"/>
      <c r="B66" s="113" t="s">
        <v>34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4"/>
      <c r="BU66" s="115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7"/>
    </row>
    <row r="67" spans="1:108" ht="15" customHeight="1">
      <c r="A67" s="31"/>
      <c r="B67" s="113" t="s">
        <v>35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4"/>
      <c r="BU67" s="115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7"/>
    </row>
    <row r="68" spans="1:108" ht="15" customHeight="1">
      <c r="A68" s="31"/>
      <c r="B68" s="113" t="s">
        <v>36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4"/>
      <c r="BU68" s="115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ht="15" customHeight="1">
      <c r="A69" s="31"/>
      <c r="B69" s="113" t="s">
        <v>37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4"/>
      <c r="BU69" s="115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ht="15" customHeight="1">
      <c r="A70" s="31"/>
      <c r="B70" s="113" t="s">
        <v>38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4"/>
      <c r="BU70" s="115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7"/>
    </row>
    <row r="71" spans="1:108" ht="15" customHeight="1">
      <c r="A71" s="31"/>
      <c r="B71" s="113" t="s">
        <v>64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4"/>
      <c r="BU71" s="115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ht="15" customHeight="1">
      <c r="A72" s="31"/>
      <c r="B72" s="113" t="s">
        <v>73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4"/>
      <c r="BU72" s="115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7"/>
    </row>
    <row r="73" spans="1:108" ht="15" customHeight="1">
      <c r="A73" s="31"/>
      <c r="B73" s="113" t="s">
        <v>65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4"/>
      <c r="BU73" s="115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ht="15" customHeight="1">
      <c r="A74" s="31"/>
      <c r="B74" s="113" t="s">
        <v>66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4"/>
      <c r="BU74" s="115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ht="15" customHeight="1">
      <c r="A75" s="31"/>
      <c r="B75" s="113" t="s">
        <v>67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4"/>
      <c r="BU75" s="115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ht="15" customHeight="1">
      <c r="A76" s="31"/>
      <c r="B76" s="113" t="s">
        <v>68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4"/>
      <c r="BU76" s="115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A236"/>
  <sheetViews>
    <sheetView tabSelected="1" zoomScaleSheetLayoutView="100" zoomScalePageLayoutView="0" workbookViewId="0" topLeftCell="A151">
      <selection activeCell="BJ181" sqref="BJ181:BZ181"/>
    </sheetView>
  </sheetViews>
  <sheetFormatPr defaultColWidth="0.875" defaultRowHeight="12.75"/>
  <cols>
    <col min="1" max="120" width="0.875" style="1" customWidth="1"/>
    <col min="121" max="121" width="9.00390625" style="1" bestFit="1" customWidth="1"/>
    <col min="122" max="16384" width="0.875" style="1" customWidth="1"/>
  </cols>
  <sheetData>
    <row r="1" ht="3" customHeight="1"/>
    <row r="2" spans="1:108" s="3" customFormat="1" ht="14.25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 customHeight="1">
      <c r="A5" s="224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6"/>
      <c r="AT5" s="224" t="s">
        <v>195</v>
      </c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6"/>
      <c r="BJ5" s="224" t="s">
        <v>191</v>
      </c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6"/>
      <c r="CA5" s="180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2"/>
    </row>
    <row r="6" spans="1:108" ht="101.25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/>
      <c r="AT6" s="227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9"/>
      <c r="BJ6" s="227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9"/>
      <c r="CA6" s="222" t="s">
        <v>192</v>
      </c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3"/>
      <c r="CP6" s="222" t="s">
        <v>193</v>
      </c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3"/>
    </row>
    <row r="7" spans="1:108" ht="30" customHeight="1">
      <c r="A7" s="183" t="s">
        <v>39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4"/>
      <c r="AT7" s="149" t="s">
        <v>20</v>
      </c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1"/>
      <c r="BJ7" s="141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3"/>
      <c r="CA7" s="141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3"/>
      <c r="CP7" s="141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3"/>
    </row>
    <row r="8" spans="1:108" s="6" customFormat="1" ht="15" customHeight="1">
      <c r="A8" s="199" t="s">
        <v>91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5"/>
      <c r="AT8" s="168" t="s">
        <v>20</v>
      </c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70"/>
      <c r="BJ8" s="152">
        <f>BJ37</f>
        <v>16354638.760000002</v>
      </c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4"/>
      <c r="CA8" s="203">
        <f>CA37</f>
        <v>16031731.760000002</v>
      </c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4"/>
      <c r="CP8" s="203">
        <f>CP37</f>
        <v>16106086.760000002</v>
      </c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5"/>
    </row>
    <row r="9" spans="1:108" s="6" customFormat="1" ht="15" customHeight="1">
      <c r="A9" s="196" t="s">
        <v>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8"/>
      <c r="AT9" s="149" t="s">
        <v>20</v>
      </c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1"/>
      <c r="BJ9" s="141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3"/>
      <c r="CA9" s="141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3"/>
      <c r="CP9" s="203">
        <f aca="true" t="shared" si="0" ref="CP9:CP74">CA9</f>
        <v>0</v>
      </c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5"/>
    </row>
    <row r="10" spans="1:108" s="6" customFormat="1" ht="30" customHeight="1">
      <c r="A10" s="161" t="s">
        <v>118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/>
      <c r="AT10" s="149" t="s">
        <v>20</v>
      </c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1"/>
      <c r="BJ10" s="152">
        <f>BJ38</f>
        <v>14116295.8</v>
      </c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  <c r="CA10" s="203">
        <f>CA38</f>
        <v>14109468.8</v>
      </c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4"/>
      <c r="CP10" s="203">
        <f>CP38</f>
        <v>14183823.8</v>
      </c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5"/>
    </row>
    <row r="11" spans="1:108" s="38" customFormat="1" ht="15" customHeight="1">
      <c r="A11" s="184" t="s">
        <v>125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6"/>
      <c r="AT11" s="168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70"/>
      <c r="BJ11" s="141">
        <f>BJ40</f>
        <v>4050252.8000000003</v>
      </c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3"/>
      <c r="CA11" s="155">
        <f>CA40</f>
        <v>3826132.8000000003</v>
      </c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3"/>
      <c r="CP11" s="155">
        <f>CP40</f>
        <v>3900487.8000000003</v>
      </c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s="38" customFormat="1" ht="15" customHeight="1">
      <c r="A12" s="184" t="s">
        <v>126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6"/>
      <c r="AT12" s="168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70"/>
      <c r="BJ12" s="141">
        <f>BJ41</f>
        <v>10066043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3"/>
      <c r="CA12" s="141">
        <f>BJ12</f>
        <v>10066043</v>
      </c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3"/>
      <c r="CP12" s="155">
        <f t="shared" si="0"/>
        <v>10066043</v>
      </c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s="6" customFormat="1" ht="15" customHeight="1">
      <c r="A13" s="219" t="s">
        <v>121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1"/>
      <c r="AT13" s="149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1"/>
      <c r="BJ13" s="141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3"/>
      <c r="CA13" s="141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3"/>
      <c r="CP13" s="155">
        <f t="shared" si="0"/>
        <v>0</v>
      </c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s="6" customFormat="1" ht="47.25" customHeight="1">
      <c r="A14" s="183" t="s">
        <v>183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49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1"/>
      <c r="BJ14" s="141">
        <f>BJ43</f>
        <v>7724093.34</v>
      </c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155">
        <f>CA43</f>
        <v>7308882.799999999</v>
      </c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3"/>
      <c r="CP14" s="155">
        <f>CP43</f>
        <v>7383237.799999999</v>
      </c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6" customFormat="1" ht="47.25" customHeight="1">
      <c r="A15" s="183" t="s">
        <v>156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4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56"/>
      <c r="BK15" s="142">
        <f>BJ44</f>
        <v>6365888</v>
      </c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3"/>
      <c r="CA15" s="141">
        <f>CA44</f>
        <v>6473750</v>
      </c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3"/>
      <c r="CP15" s="155">
        <f>CP44</f>
        <v>6473750</v>
      </c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s="6" customFormat="1" ht="35.25" customHeight="1">
      <c r="A16" s="158" t="s">
        <v>122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60"/>
      <c r="AT16" s="149" t="s">
        <v>20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1"/>
      <c r="BJ16" s="152">
        <f>SUM(BJ18:BZ23)</f>
        <v>329958.96</v>
      </c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4"/>
      <c r="CA16" s="152">
        <f>BJ16</f>
        <v>329958.96</v>
      </c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4"/>
      <c r="CP16" s="203">
        <f t="shared" si="0"/>
        <v>329958.96</v>
      </c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5"/>
    </row>
    <row r="17" spans="1:108" s="6" customFormat="1" ht="18" customHeight="1">
      <c r="A17" s="219" t="s">
        <v>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1"/>
      <c r="AT17" s="149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1"/>
      <c r="BJ17" s="141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3"/>
      <c r="CA17" s="141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3"/>
      <c r="CP17" s="203">
        <f t="shared" si="0"/>
        <v>0</v>
      </c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5"/>
    </row>
    <row r="18" spans="1:108" s="6" customFormat="1" ht="27" customHeight="1">
      <c r="A18" s="164" t="s">
        <v>204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  <c r="AT18" s="149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141">
        <f>BJ47</f>
        <v>13878.96</v>
      </c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3"/>
      <c r="CA18" s="141">
        <v>13878.96</v>
      </c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3"/>
      <c r="CP18" s="155">
        <f t="shared" si="0"/>
        <v>13878.96</v>
      </c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s="6" customFormat="1" ht="45" customHeight="1">
      <c r="A19" s="144" t="s">
        <v>198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6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1"/>
      <c r="BJ19" s="141">
        <f>BJ48</f>
        <v>256500</v>
      </c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3"/>
      <c r="CA19" s="141">
        <v>0</v>
      </c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3"/>
      <c r="CP19" s="203">
        <f t="shared" si="0"/>
        <v>0</v>
      </c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5"/>
    </row>
    <row r="20" spans="1:108" s="6" customFormat="1" ht="45.75" customHeight="1">
      <c r="A20" s="144" t="s">
        <v>199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6"/>
      <c r="AT20" s="149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1"/>
      <c r="BJ20" s="141">
        <f>BJ49</f>
        <v>0</v>
      </c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3"/>
      <c r="CA20" s="141">
        <f>BJ20</f>
        <v>0</v>
      </c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3"/>
      <c r="CP20" s="203">
        <f t="shared" si="0"/>
        <v>0</v>
      </c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5"/>
    </row>
    <row r="21" spans="1:108" s="6" customFormat="1" ht="113.25" customHeight="1">
      <c r="A21" s="180" t="s">
        <v>202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2"/>
      <c r="AT21" s="149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1"/>
      <c r="BJ21" s="141">
        <f>BJ50</f>
        <v>28800</v>
      </c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3"/>
      <c r="CP21" s="203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5"/>
    </row>
    <row r="22" spans="1:108" s="6" customFormat="1" ht="93.75" customHeight="1">
      <c r="A22" s="180" t="s">
        <v>203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2"/>
      <c r="AT22" s="149" t="s">
        <v>20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1"/>
      <c r="BJ22" s="141">
        <f>BJ51</f>
        <v>17280</v>
      </c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3"/>
      <c r="CA22" s="141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3"/>
      <c r="CP22" s="203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5"/>
    </row>
    <row r="23" spans="1:108" s="6" customFormat="1" ht="51" customHeight="1">
      <c r="A23" s="144" t="s">
        <v>199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6"/>
      <c r="AT23" s="74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6"/>
      <c r="BJ23" s="141">
        <v>13500</v>
      </c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3"/>
      <c r="CA23" s="80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77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</row>
    <row r="24" spans="1:108" s="6" customFormat="1" ht="105.75" customHeight="1">
      <c r="A24" s="161" t="s">
        <v>119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3"/>
      <c r="AT24" s="200" t="s">
        <v>20</v>
      </c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2"/>
      <c r="BJ24" s="206">
        <f>BJ26+BJ27</f>
        <v>0</v>
      </c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CA24" s="206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8"/>
      <c r="CP24" s="152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4"/>
    </row>
    <row r="25" spans="1:108" s="6" customFormat="1" ht="15" customHeight="1">
      <c r="A25" s="196" t="s">
        <v>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149" t="s">
        <v>20</v>
      </c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1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3"/>
      <c r="CA25" s="141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3"/>
      <c r="CP25" s="152">
        <f t="shared" si="0"/>
        <v>0</v>
      </c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4"/>
    </row>
    <row r="26" spans="1:108" s="6" customFormat="1" ht="16.5" customHeight="1">
      <c r="A26" s="183" t="s">
        <v>148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49" t="s">
        <v>20</v>
      </c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1"/>
      <c r="BJ26" s="141">
        <f>BJ53</f>
        <v>0</v>
      </c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3"/>
      <c r="CA26" s="141">
        <f>BJ26</f>
        <v>0</v>
      </c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3"/>
      <c r="CP26" s="141">
        <f t="shared" si="0"/>
        <v>0</v>
      </c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6" customFormat="1" ht="15" customHeight="1">
      <c r="A27" s="18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49" t="s">
        <v>20</v>
      </c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1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3"/>
      <c r="CA27" s="141">
        <f>BJ27</f>
        <v>0</v>
      </c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3"/>
      <c r="CP27" s="152">
        <f t="shared" si="0"/>
        <v>0</v>
      </c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4"/>
    </row>
    <row r="28" spans="1:108" s="6" customFormat="1" ht="30" customHeight="1">
      <c r="A28" s="161" t="s">
        <v>92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  <c r="AT28" s="149" t="s">
        <v>20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1"/>
      <c r="BJ28" s="141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3"/>
      <c r="CP28" s="152">
        <f t="shared" si="0"/>
        <v>0</v>
      </c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4"/>
    </row>
    <row r="29" spans="1:108" s="6" customFormat="1" ht="15" customHeight="1">
      <c r="A29" s="196" t="s">
        <v>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8"/>
      <c r="AT29" s="149" t="s">
        <v>20</v>
      </c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1"/>
      <c r="BJ29" s="141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3"/>
      <c r="CA29" s="141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3"/>
      <c r="CP29" s="152">
        <f t="shared" si="0"/>
        <v>0</v>
      </c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4"/>
    </row>
    <row r="30" spans="1:108" s="6" customFormat="1" ht="45.75" customHeight="1">
      <c r="A30" s="216" t="s">
        <v>130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8"/>
      <c r="AT30" s="149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1"/>
      <c r="BJ30" s="141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3"/>
      <c r="CA30" s="141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3"/>
      <c r="CP30" s="152">
        <f t="shared" si="0"/>
        <v>0</v>
      </c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4"/>
    </row>
    <row r="31" spans="1:108" s="6" customFormat="1" ht="18" customHeight="1">
      <c r="A31" s="144" t="s">
        <v>188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6"/>
      <c r="AT31" s="149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1"/>
      <c r="BJ31" s="141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3"/>
      <c r="CA31" s="141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3"/>
      <c r="CP31" s="152">
        <f t="shared" si="0"/>
        <v>0</v>
      </c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4"/>
    </row>
    <row r="32" spans="1:108" s="6" customFormat="1" ht="20.25" customHeight="1">
      <c r="A32" s="184" t="s">
        <v>131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6"/>
      <c r="AT32" s="149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1"/>
      <c r="BJ32" s="141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3"/>
      <c r="CA32" s="141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3"/>
      <c r="CP32" s="152">
        <f t="shared" si="0"/>
        <v>0</v>
      </c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4"/>
    </row>
    <row r="33" spans="1:108" s="6" customFormat="1" ht="35.25" customHeight="1">
      <c r="A33" s="158" t="s">
        <v>123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60"/>
      <c r="AT33" s="149" t="s">
        <v>20</v>
      </c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1"/>
      <c r="BJ33" s="141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3"/>
      <c r="CP33" s="152">
        <f t="shared" si="0"/>
        <v>0</v>
      </c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4"/>
    </row>
    <row r="34" spans="1:108" s="6" customFormat="1" ht="30" customHeight="1">
      <c r="A34" s="161" t="s">
        <v>69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3"/>
      <c r="AT34" s="149" t="s">
        <v>20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1"/>
      <c r="BJ34" s="141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3"/>
      <c r="CA34" s="155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7"/>
      <c r="CP34" s="152">
        <f t="shared" si="0"/>
        <v>0</v>
      </c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4"/>
    </row>
    <row r="35" spans="1:108" s="6" customFormat="1" ht="19.5" customHeight="1">
      <c r="A35" s="161" t="s">
        <v>165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3"/>
      <c r="AT35" s="149" t="s">
        <v>20</v>
      </c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1"/>
      <c r="BJ35" s="141">
        <f>BJ182</f>
        <v>1681500</v>
      </c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3"/>
      <c r="CA35" s="155">
        <f>BJ35</f>
        <v>1681500</v>
      </c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7"/>
      <c r="CP35" s="155">
        <f t="shared" si="0"/>
        <v>1681500</v>
      </c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7"/>
    </row>
    <row r="36" spans="1:108" s="6" customFormat="1" ht="30" customHeight="1">
      <c r="A36" s="37"/>
      <c r="B36" s="113" t="s">
        <v>164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4"/>
      <c r="AT36" s="149" t="s">
        <v>20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1"/>
      <c r="BJ36" s="141">
        <f>BJ56</f>
        <v>226884</v>
      </c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3"/>
      <c r="CA36" s="155">
        <f>BJ36</f>
        <v>226884</v>
      </c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7"/>
      <c r="CP36" s="155">
        <f t="shared" si="0"/>
        <v>226884</v>
      </c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7"/>
    </row>
    <row r="37" spans="1:108" s="38" customFormat="1" ht="15" customHeight="1">
      <c r="A37" s="17"/>
      <c r="B37" s="124" t="s">
        <v>93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5"/>
      <c r="AT37" s="168">
        <v>900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70"/>
      <c r="BJ37" s="152">
        <f>BJ38+BJ45+BJ53+BJ57++BJ56+BJ54</f>
        <v>16354638.760000002</v>
      </c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4"/>
      <c r="CA37" s="203">
        <f>CA38+CA45+CA53+CA57+CA56</f>
        <v>16031731.760000002</v>
      </c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5"/>
      <c r="CP37" s="203">
        <f>CP38+CP45+CP53+CP57+CP56</f>
        <v>16106086.760000002</v>
      </c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5"/>
    </row>
    <row r="38" spans="1:108" s="38" customFormat="1" ht="29.25" customHeight="1">
      <c r="A38" s="190" t="s">
        <v>127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2"/>
      <c r="AT38" s="168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70"/>
      <c r="BJ38" s="152">
        <f>BJ40+BJ41</f>
        <v>14116295.8</v>
      </c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4"/>
      <c r="CA38" s="203">
        <f>CA40+CA41</f>
        <v>14109468.8</v>
      </c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5"/>
      <c r="CP38" s="203">
        <f>SUM(CP40:DD41)</f>
        <v>14183823.8</v>
      </c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5"/>
    </row>
    <row r="39" spans="1:108" s="38" customFormat="1" ht="14.25" customHeight="1">
      <c r="A39" s="144" t="s">
        <v>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  <c r="AT39" s="168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70"/>
      <c r="BJ39" s="141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3"/>
      <c r="CA39" s="155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7"/>
      <c r="CP39" s="155">
        <f t="shared" si="0"/>
        <v>0</v>
      </c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7"/>
    </row>
    <row r="40" spans="1:108" s="38" customFormat="1" ht="14.25" customHeight="1">
      <c r="A40" s="184" t="s">
        <v>125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  <c r="AT40" s="168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70"/>
      <c r="BJ40" s="187">
        <f>BJ62+BJ77+BJ99+BJ107+BJ115+BJ123+BJ139+BJ164+BJ172+BJ86</f>
        <v>4050252.8000000003</v>
      </c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9"/>
      <c r="CA40" s="165">
        <f>CA62+CA77+CA86+CA99+CA107+CA115+CA123+CA139+CA164+CA172</f>
        <v>3826132.8000000003</v>
      </c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7"/>
      <c r="CP40" s="165">
        <f>CP62+CP77+CP86+CP99+CP107+CP115+CP123+CP139+CP164+CP172</f>
        <v>3900487.8000000003</v>
      </c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7"/>
    </row>
    <row r="41" spans="1:108" s="38" customFormat="1" ht="14.25" customHeight="1">
      <c r="A41" s="184" t="s">
        <v>126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/>
      <c r="AT41" s="168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70"/>
      <c r="BJ41" s="187">
        <f>BJ63+BJ87+BJ173+BJ140</f>
        <v>10066043</v>
      </c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9"/>
      <c r="CA41" s="165">
        <f>CA63+CA87+CA173+CA140</f>
        <v>10283336</v>
      </c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7"/>
      <c r="CP41" s="165">
        <f>CP63+CP87+CP173+CP140</f>
        <v>10283336</v>
      </c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7"/>
    </row>
    <row r="42" spans="1:108" s="38" customFormat="1" ht="14.25" customHeight="1">
      <c r="A42" s="164" t="s">
        <v>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58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60"/>
      <c r="BJ42" s="141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3"/>
      <c r="CA42" s="155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70"/>
      <c r="CP42" s="155">
        <f t="shared" si="0"/>
        <v>0</v>
      </c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7"/>
    </row>
    <row r="43" spans="1:108" s="38" customFormat="1" ht="46.5" customHeight="1">
      <c r="A43" s="64"/>
      <c r="B43" s="139" t="s">
        <v>183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65"/>
      <c r="AT43" s="58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60"/>
      <c r="BJ43" s="141">
        <f>BJ65+BK80+BK89+BJ102+BJ110+BJ118+BJ126+BJ142+BJ167+BJ175</f>
        <v>7724093.34</v>
      </c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3"/>
      <c r="CA43" s="155">
        <f>CA65+CA80+CA89+CA102+CA110+CA118+CB126+CA142+CA167+CA175</f>
        <v>7308882.799999999</v>
      </c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7"/>
      <c r="CP43" s="155">
        <f>CP65+CP80+CP89+CP102+CP110+CP118+CP126+CP142+CP167+CP175</f>
        <v>7383237.799999999</v>
      </c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7"/>
    </row>
    <row r="44" spans="1:108" s="38" customFormat="1" ht="46.5" customHeight="1">
      <c r="A44" s="164" t="s">
        <v>156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65"/>
      <c r="AT44" s="58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60"/>
      <c r="BJ44" s="141">
        <f>BJ66+BJ81+BK90+BJ103+BK111+BJ119+BJ127+BJ143+BJ168+BJ176</f>
        <v>6365888</v>
      </c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3"/>
      <c r="CA44" s="141">
        <f>CA66+CA81+CA90+CA103+CA111+CA119+CB127+CB143+CA168+CA176</f>
        <v>6473750</v>
      </c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57"/>
      <c r="CP44" s="155">
        <f t="shared" si="0"/>
        <v>6473750</v>
      </c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7"/>
    </row>
    <row r="45" spans="1:108" s="38" customFormat="1" ht="14.25">
      <c r="A45" s="190" t="s">
        <v>128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2"/>
      <c r="AT45" s="168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70"/>
      <c r="BJ45" s="152">
        <f>SUM(BJ47:BZ52)</f>
        <v>329958.96</v>
      </c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4"/>
      <c r="CA45" s="152">
        <v>13878.96</v>
      </c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4"/>
      <c r="CP45" s="152">
        <f t="shared" si="0"/>
        <v>13878.96</v>
      </c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4"/>
    </row>
    <row r="46" spans="1:108" s="38" customFormat="1" ht="15">
      <c r="A46" s="144" t="s">
        <v>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6"/>
      <c r="AT46" s="168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70"/>
      <c r="BJ46" s="141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3"/>
      <c r="CA46" s="141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3"/>
      <c r="CP46" s="152">
        <f t="shared" si="0"/>
        <v>0</v>
      </c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4"/>
    </row>
    <row r="47" spans="1:108" s="38" customFormat="1" ht="29.25" customHeight="1">
      <c r="A47" s="164" t="s">
        <v>206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40"/>
      <c r="AT47" s="149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1"/>
      <c r="BJ47" s="141">
        <v>13878.96</v>
      </c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3"/>
      <c r="CA47" s="141">
        <v>13878.96</v>
      </c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3"/>
      <c r="CP47" s="141">
        <f t="shared" si="0"/>
        <v>13878.96</v>
      </c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3"/>
    </row>
    <row r="48" spans="1:108" s="38" customFormat="1" ht="46.5" customHeight="1">
      <c r="A48" s="144" t="s">
        <v>198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6"/>
      <c r="AT48" s="149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1"/>
      <c r="BJ48" s="141">
        <v>256500</v>
      </c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3"/>
      <c r="CA48" s="141">
        <v>0</v>
      </c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3"/>
      <c r="CP48" s="152">
        <v>0</v>
      </c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4"/>
    </row>
    <row r="49" spans="1:108" s="38" customFormat="1" ht="34.5" customHeight="1">
      <c r="A49" s="177" t="s">
        <v>205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9"/>
      <c r="AT49" s="149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1"/>
      <c r="BJ49" s="141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3"/>
      <c r="CA49" s="141">
        <f>BJ49</f>
        <v>0</v>
      </c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3"/>
      <c r="CP49" s="152">
        <f t="shared" si="0"/>
        <v>0</v>
      </c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4"/>
    </row>
    <row r="50" spans="1:108" s="38" customFormat="1" ht="105.75" customHeight="1">
      <c r="A50" s="180" t="s">
        <v>207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2"/>
      <c r="AT50" s="149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1"/>
      <c r="BJ50" s="141">
        <v>28800</v>
      </c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3"/>
      <c r="CA50" s="141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3"/>
      <c r="CP50" s="152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4"/>
    </row>
    <row r="51" spans="1:108" s="38" customFormat="1" ht="105.75" customHeight="1">
      <c r="A51" s="180" t="s">
        <v>208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2"/>
      <c r="AT51" s="149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1"/>
      <c r="BJ51" s="141">
        <v>17280</v>
      </c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3"/>
      <c r="CA51" s="141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57"/>
      <c r="CP51" s="152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4"/>
    </row>
    <row r="52" spans="1:108" s="38" customFormat="1" ht="49.5" customHeight="1">
      <c r="A52" s="144" t="s">
        <v>199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6"/>
      <c r="AT52" s="61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3"/>
      <c r="BJ52" s="141">
        <v>13500</v>
      </c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3"/>
      <c r="CA52" s="56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57"/>
      <c r="CP52" s="54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55"/>
    </row>
    <row r="53" spans="1:108" s="38" customFormat="1" ht="30" customHeight="1">
      <c r="A53" s="190" t="s">
        <v>129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2"/>
      <c r="AT53" s="168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70"/>
      <c r="BJ53" s="152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4"/>
      <c r="CA53" s="152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4"/>
      <c r="CP53" s="152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4"/>
    </row>
    <row r="54" spans="1:108" s="38" customFormat="1" ht="14.25" customHeight="1">
      <c r="A54" s="144" t="s">
        <v>188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6"/>
      <c r="AT54" s="168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70"/>
      <c r="BJ54" s="141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3"/>
      <c r="CA54" s="141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3"/>
      <c r="CP54" s="152">
        <f t="shared" si="0"/>
        <v>0</v>
      </c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4"/>
    </row>
    <row r="55" spans="1:108" s="38" customFormat="1" ht="15" customHeight="1">
      <c r="A55" s="18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4"/>
      <c r="AT55" s="168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70"/>
      <c r="BJ55" s="141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3"/>
      <c r="CA55" s="141">
        <f>BJ55</f>
        <v>0</v>
      </c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3"/>
      <c r="CP55" s="152">
        <f t="shared" si="0"/>
        <v>0</v>
      </c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4"/>
    </row>
    <row r="56" spans="1:108" s="38" customFormat="1" ht="33" customHeight="1">
      <c r="A56" s="183" t="s">
        <v>164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4"/>
      <c r="AT56" s="168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70"/>
      <c r="BJ56" s="141">
        <f>BJ154</f>
        <v>226884</v>
      </c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3"/>
      <c r="CA56" s="141">
        <f>BJ56</f>
        <v>226884</v>
      </c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3"/>
      <c r="CP56" s="141">
        <f t="shared" si="0"/>
        <v>226884</v>
      </c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3"/>
    </row>
    <row r="57" spans="1:108" s="38" customFormat="1" ht="14.25" customHeight="1">
      <c r="A57" s="161" t="s">
        <v>163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3"/>
      <c r="AT57" s="168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70"/>
      <c r="BJ57" s="152">
        <f>BJ182</f>
        <v>1681500</v>
      </c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4"/>
      <c r="CA57" s="152">
        <f>BJ57</f>
        <v>1681500</v>
      </c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4"/>
      <c r="CP57" s="152">
        <f t="shared" si="0"/>
        <v>1681500</v>
      </c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4"/>
    </row>
    <row r="58" spans="1:108" s="6" customFormat="1" ht="15">
      <c r="A58" s="37"/>
      <c r="B58" s="113" t="s">
        <v>7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4"/>
      <c r="AT58" s="149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1"/>
      <c r="BJ58" s="141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3"/>
      <c r="CA58" s="141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3"/>
      <c r="CP58" s="152">
        <f t="shared" si="0"/>
        <v>0</v>
      </c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4"/>
    </row>
    <row r="59" spans="1:108" s="6" customFormat="1" ht="15">
      <c r="A59" s="37"/>
      <c r="B59" s="162" t="s">
        <v>24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3"/>
      <c r="AT59" s="149" t="s">
        <v>166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1"/>
      <c r="BJ59" s="152">
        <f>BJ60+BJ67+BJ69</f>
        <v>7924550</v>
      </c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4"/>
      <c r="CA59" s="152">
        <f>CA60</f>
        <v>7850550</v>
      </c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4"/>
      <c r="CP59" s="152">
        <f t="shared" si="0"/>
        <v>7850550</v>
      </c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4"/>
    </row>
    <row r="60" spans="1:108" s="38" customFormat="1" ht="31.5" customHeight="1">
      <c r="A60" s="190" t="s">
        <v>127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/>
      <c r="AT60" s="168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70"/>
      <c r="BJ60" s="152">
        <f>BJ62+BJ63</f>
        <v>7924550</v>
      </c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4"/>
      <c r="CA60" s="152">
        <f>CA63</f>
        <v>7850550</v>
      </c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4"/>
      <c r="CP60" s="152">
        <f t="shared" si="0"/>
        <v>7850550</v>
      </c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4"/>
    </row>
    <row r="61" spans="1:108" s="38" customFormat="1" ht="14.25" customHeight="1">
      <c r="A61" s="144" t="s">
        <v>7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6"/>
      <c r="AT61" s="168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70"/>
      <c r="BJ61" s="141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3"/>
      <c r="CA61" s="141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3"/>
      <c r="CP61" s="152">
        <f t="shared" si="0"/>
        <v>0</v>
      </c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4"/>
    </row>
    <row r="62" spans="1:108" s="38" customFormat="1" ht="14.25" customHeight="1">
      <c r="A62" s="144" t="s">
        <v>125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6"/>
      <c r="AT62" s="168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70"/>
      <c r="BJ62" s="174">
        <f>217293+74000</f>
        <v>291293</v>
      </c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6"/>
      <c r="CA62" s="174">
        <v>0</v>
      </c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6"/>
      <c r="CP62" s="152">
        <f t="shared" si="0"/>
        <v>0</v>
      </c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4"/>
    </row>
    <row r="63" spans="1:108" s="38" customFormat="1" ht="14.25" customHeight="1">
      <c r="A63" s="144" t="s">
        <v>126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6"/>
      <c r="AT63" s="168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70"/>
      <c r="BJ63" s="187">
        <v>7633257</v>
      </c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9"/>
      <c r="CA63" s="187">
        <v>7850550</v>
      </c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9"/>
      <c r="CP63" s="141">
        <v>7850550</v>
      </c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3"/>
    </row>
    <row r="64" spans="1:108" s="38" customFormat="1" ht="14.25" customHeight="1">
      <c r="A64" s="164" t="s">
        <v>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58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60"/>
      <c r="BJ64" s="141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3"/>
      <c r="CA64" s="141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57"/>
      <c r="CP64" s="141">
        <f t="shared" si="0"/>
        <v>0</v>
      </c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3"/>
    </row>
    <row r="65" spans="1:108" s="38" customFormat="1" ht="58.5" customHeight="1">
      <c r="A65" s="164" t="s">
        <v>155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67"/>
      <c r="AT65" s="58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60"/>
      <c r="BJ65" s="141">
        <f>3010039+74000</f>
        <v>3084039</v>
      </c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57"/>
      <c r="CA65" s="141">
        <v>3010039</v>
      </c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3"/>
      <c r="CP65" s="141">
        <v>3010039</v>
      </c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3"/>
    </row>
    <row r="66" spans="1:108" s="38" customFormat="1" ht="57.75" customHeight="1">
      <c r="A66" s="164" t="s">
        <v>156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0"/>
      <c r="AT66" s="58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60"/>
      <c r="BJ66" s="141">
        <v>4840511</v>
      </c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3"/>
      <c r="CA66" s="141">
        <v>4623218</v>
      </c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57"/>
      <c r="CP66" s="141">
        <v>4623218</v>
      </c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3"/>
    </row>
    <row r="67" spans="1:108" s="38" customFormat="1" ht="15" customHeight="1">
      <c r="A67" s="190" t="s">
        <v>128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2"/>
      <c r="AT67" s="168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70"/>
      <c r="BJ67" s="152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4"/>
      <c r="CA67" s="152">
        <f>BJ67</f>
        <v>0</v>
      </c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4"/>
      <c r="CP67" s="152">
        <f t="shared" si="0"/>
        <v>0</v>
      </c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4"/>
    </row>
    <row r="68" spans="1:108" s="38" customFormat="1" ht="15" customHeight="1">
      <c r="A68" s="144" t="s">
        <v>7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6"/>
      <c r="AT68" s="168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70"/>
      <c r="BJ68" s="141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3"/>
      <c r="CA68" s="141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3"/>
      <c r="CP68" s="152">
        <f t="shared" si="0"/>
        <v>0</v>
      </c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4"/>
    </row>
    <row r="69" spans="1:108" s="38" customFormat="1" ht="30" customHeight="1">
      <c r="A69" s="190" t="s">
        <v>129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2"/>
      <c r="AT69" s="168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70"/>
      <c r="BJ69" s="152">
        <f>BJ71</f>
        <v>0</v>
      </c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4"/>
      <c r="CA69" s="152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4"/>
      <c r="CP69" s="152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4"/>
    </row>
    <row r="70" spans="1:108" s="38" customFormat="1" ht="14.25" customHeight="1">
      <c r="A70" s="144" t="s">
        <v>7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6"/>
      <c r="AT70" s="168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70"/>
      <c r="BJ70" s="141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3"/>
      <c r="CA70" s="141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3"/>
      <c r="CP70" s="152">
        <f t="shared" si="0"/>
        <v>0</v>
      </c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4"/>
    </row>
    <row r="71" spans="1:108" s="38" customFormat="1" ht="12.75" customHeight="1">
      <c r="A71" s="183" t="s">
        <v>147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4"/>
      <c r="AT71" s="168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70"/>
      <c r="BJ71" s="141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3"/>
      <c r="CA71" s="141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3"/>
      <c r="CP71" s="152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4"/>
    </row>
    <row r="72" spans="1:108" s="38" customFormat="1" ht="14.25" customHeight="1">
      <c r="A72" s="18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4"/>
      <c r="AT72" s="168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70"/>
      <c r="BJ72" s="141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3"/>
      <c r="CA72" s="141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3"/>
      <c r="CP72" s="152">
        <f t="shared" si="0"/>
        <v>0</v>
      </c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4"/>
    </row>
    <row r="73" spans="1:108" s="38" customFormat="1" ht="15" customHeight="1">
      <c r="A73" s="193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5"/>
      <c r="AT73" s="168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70"/>
      <c r="BJ73" s="141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3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3"/>
      <c r="CP73" s="152">
        <f t="shared" si="0"/>
        <v>0</v>
      </c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4"/>
    </row>
    <row r="74" spans="1:108" s="6" customFormat="1" ht="15">
      <c r="A74" s="37"/>
      <c r="B74" s="162" t="s">
        <v>25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  <c r="AT74" s="149" t="s">
        <v>167</v>
      </c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1"/>
      <c r="BJ74" s="152">
        <f>BJ75</f>
        <v>706</v>
      </c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4"/>
      <c r="CA74" s="174">
        <v>1200</v>
      </c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6"/>
      <c r="CP74" s="152">
        <f t="shared" si="0"/>
        <v>1200</v>
      </c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4"/>
    </row>
    <row r="75" spans="1:108" s="38" customFormat="1" ht="30" customHeight="1">
      <c r="A75" s="190" t="s">
        <v>127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2"/>
      <c r="AT75" s="168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70"/>
      <c r="BJ75" s="152">
        <f>BJ77+BJ78</f>
        <v>706</v>
      </c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4"/>
      <c r="CA75" s="174">
        <v>1200</v>
      </c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6"/>
      <c r="CP75" s="152">
        <f aca="true" t="shared" si="1" ref="CP75:CP138">CA75</f>
        <v>1200</v>
      </c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4"/>
    </row>
    <row r="76" spans="1:108" s="38" customFormat="1" ht="14.25" customHeight="1">
      <c r="A76" s="144" t="s">
        <v>7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6"/>
      <c r="AT76" s="168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70"/>
      <c r="BJ76" s="141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3"/>
      <c r="CA76" s="141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3"/>
      <c r="CP76" s="141">
        <f t="shared" si="1"/>
        <v>0</v>
      </c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  <row r="77" spans="1:108" s="38" customFormat="1" ht="14.25" customHeight="1">
      <c r="A77" s="144" t="s">
        <v>125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6"/>
      <c r="AT77" s="168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70"/>
      <c r="BJ77" s="174">
        <v>706</v>
      </c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6"/>
      <c r="CA77" s="174">
        <v>1200</v>
      </c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6"/>
      <c r="CP77" s="141">
        <f t="shared" si="1"/>
        <v>1200</v>
      </c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3"/>
    </row>
    <row r="78" spans="1:108" s="38" customFormat="1" ht="14.25" customHeight="1">
      <c r="A78" s="144" t="s">
        <v>126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6"/>
      <c r="AT78" s="168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70"/>
      <c r="BJ78" s="141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3"/>
      <c r="CA78" s="141">
        <f>BJ78</f>
        <v>0</v>
      </c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3"/>
      <c r="CP78" s="141">
        <f t="shared" si="1"/>
        <v>0</v>
      </c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3"/>
    </row>
    <row r="79" spans="1:108" s="38" customFormat="1" ht="14.25" customHeight="1">
      <c r="A79" s="164" t="s">
        <v>7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58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60"/>
      <c r="BJ79" s="141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3"/>
      <c r="CA79" s="141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57"/>
      <c r="CP79" s="141">
        <f t="shared" si="1"/>
        <v>0</v>
      </c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3"/>
    </row>
    <row r="80" spans="1:108" s="38" customFormat="1" ht="45" customHeight="1">
      <c r="A80" s="183" t="s">
        <v>183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4"/>
      <c r="AT80" s="58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60"/>
      <c r="BJ80" s="56"/>
      <c r="BK80" s="142">
        <f>BJ77</f>
        <v>706</v>
      </c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3"/>
      <c r="CA80" s="141">
        <v>0</v>
      </c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3"/>
      <c r="CP80" s="141">
        <f t="shared" si="1"/>
        <v>0</v>
      </c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3"/>
    </row>
    <row r="81" spans="1:108" s="38" customFormat="1" ht="45" customHeight="1">
      <c r="A81" s="66"/>
      <c r="B81" s="139" t="s">
        <v>156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67"/>
      <c r="AT81" s="58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60"/>
      <c r="BJ81" s="141">
        <v>0</v>
      </c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3"/>
      <c r="CA81" s="141">
        <v>1200</v>
      </c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3"/>
      <c r="CP81" s="141">
        <v>1200</v>
      </c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3"/>
    </row>
    <row r="82" spans="1:108" s="38" customFormat="1" ht="58.5" customHeight="1">
      <c r="A82" s="183" t="s">
        <v>150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4"/>
      <c r="AT82" s="58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60"/>
      <c r="BJ82" s="141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57"/>
      <c r="CA82" s="141">
        <f>BJ82</f>
        <v>0</v>
      </c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3"/>
      <c r="CP82" s="152">
        <f t="shared" si="1"/>
        <v>0</v>
      </c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4"/>
    </row>
    <row r="83" spans="1:108" s="6" customFormat="1" ht="33" customHeight="1">
      <c r="A83" s="37"/>
      <c r="B83" s="162" t="s">
        <v>78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3"/>
      <c r="AT83" s="149" t="s">
        <v>168</v>
      </c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1"/>
      <c r="BJ83" s="152">
        <f>BJ84+BJ91</f>
        <v>2370865</v>
      </c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4"/>
      <c r="CA83" s="152">
        <f>CA84</f>
        <v>2305243</v>
      </c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4"/>
      <c r="CP83" s="152">
        <f t="shared" si="1"/>
        <v>2305243</v>
      </c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4"/>
    </row>
    <row r="84" spans="1:108" s="38" customFormat="1" ht="29.25" customHeight="1">
      <c r="A84" s="190" t="s">
        <v>127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2"/>
      <c r="AT84" s="168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70"/>
      <c r="BJ84" s="152">
        <f>BJ86+BJ87</f>
        <v>2370865</v>
      </c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4"/>
      <c r="CA84" s="152">
        <f>CA87</f>
        <v>2305243</v>
      </c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4"/>
      <c r="CP84" s="152">
        <f t="shared" si="1"/>
        <v>2305243</v>
      </c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4"/>
    </row>
    <row r="85" spans="1:108" s="38" customFormat="1" ht="14.25" customHeight="1">
      <c r="A85" s="144" t="s">
        <v>7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6"/>
      <c r="AT85" s="168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70"/>
      <c r="BJ85" s="141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3"/>
      <c r="CA85" s="141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3"/>
      <c r="CP85" s="152">
        <f t="shared" si="1"/>
        <v>0</v>
      </c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4"/>
    </row>
    <row r="86" spans="1:108" s="38" customFormat="1" ht="14.25" customHeight="1">
      <c r="A86" s="144" t="s">
        <v>125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  <c r="AT86" s="168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70"/>
      <c r="BJ86" s="141">
        <v>65622</v>
      </c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3"/>
      <c r="CA86" s="141">
        <v>0</v>
      </c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3"/>
      <c r="CP86" s="152">
        <f t="shared" si="1"/>
        <v>0</v>
      </c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4"/>
    </row>
    <row r="87" spans="1:108" s="38" customFormat="1" ht="14.25" customHeight="1">
      <c r="A87" s="144" t="s">
        <v>126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6"/>
      <c r="AT87" s="168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70"/>
      <c r="BJ87" s="187">
        <v>2305243</v>
      </c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9"/>
      <c r="CA87" s="187">
        <v>2305243</v>
      </c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9"/>
      <c r="CP87" s="141">
        <v>2305243</v>
      </c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3"/>
    </row>
    <row r="88" spans="1:108" s="38" customFormat="1" ht="14.25" customHeight="1">
      <c r="A88" s="164" t="s">
        <v>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58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60"/>
      <c r="BJ88" s="56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3"/>
      <c r="CA88" s="141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57"/>
      <c r="CP88" s="141">
        <f t="shared" si="1"/>
        <v>0</v>
      </c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3"/>
    </row>
    <row r="89" spans="1:108" s="38" customFormat="1" ht="63" customHeight="1">
      <c r="A89" s="183" t="s">
        <v>183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4"/>
      <c r="AT89" s="58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56"/>
      <c r="BK89" s="142">
        <v>909031</v>
      </c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3"/>
      <c r="CA89" s="141">
        <v>909031</v>
      </c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57"/>
      <c r="CP89" s="141">
        <v>909031</v>
      </c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3"/>
    </row>
    <row r="90" spans="1:108" s="38" customFormat="1" ht="48" customHeight="1">
      <c r="A90" s="164" t="s">
        <v>156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0"/>
      <c r="AT90" s="58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60"/>
      <c r="BJ90" s="56"/>
      <c r="BK90" s="142">
        <v>1461834</v>
      </c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57"/>
      <c r="CA90" s="141">
        <v>1396212</v>
      </c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57"/>
      <c r="CP90" s="142">
        <v>1396212</v>
      </c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</row>
    <row r="91" spans="1:108" s="38" customFormat="1" ht="32.25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2"/>
      <c r="AT91" s="168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70"/>
      <c r="BJ91" s="152">
        <f>BJ93</f>
        <v>0</v>
      </c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4"/>
      <c r="CA91" s="152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4"/>
      <c r="CP91" s="152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4"/>
    </row>
    <row r="92" spans="1:108" s="38" customFormat="1" ht="14.25" customHeight="1">
      <c r="A92" s="144" t="s">
        <v>7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6"/>
      <c r="AT92" s="168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70"/>
      <c r="BJ92" s="141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3"/>
      <c r="CA92" s="141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3"/>
      <c r="CP92" s="152">
        <f t="shared" si="1"/>
        <v>0</v>
      </c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4"/>
    </row>
    <row r="93" spans="1:108" s="38" customFormat="1" ht="15.75" customHeight="1">
      <c r="A93" s="183" t="s">
        <v>147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4"/>
      <c r="AT93" s="168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70"/>
      <c r="BJ93" s="141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3"/>
      <c r="CA93" s="141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3"/>
      <c r="CP93" s="152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4"/>
    </row>
    <row r="94" spans="1:108" s="38" customFormat="1" ht="14.25" customHeight="1">
      <c r="A94" s="18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4"/>
      <c r="AT94" s="168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70"/>
      <c r="BJ94" s="141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3"/>
      <c r="CA94" s="141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3"/>
      <c r="CP94" s="152">
        <f t="shared" si="1"/>
        <v>0</v>
      </c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4"/>
    </row>
    <row r="95" spans="1:108" s="38" customFormat="1" ht="15" customHeight="1">
      <c r="A95" s="193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5"/>
      <c r="AT95" s="168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70"/>
      <c r="BJ95" s="141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3"/>
      <c r="CA95" s="141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3"/>
      <c r="CP95" s="152">
        <f t="shared" si="1"/>
        <v>0</v>
      </c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4"/>
    </row>
    <row r="96" spans="1:108" s="6" customFormat="1" ht="15" customHeight="1">
      <c r="A96" s="37"/>
      <c r="B96" s="162" t="s">
        <v>94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3"/>
      <c r="AT96" s="149" t="s">
        <v>169</v>
      </c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1"/>
      <c r="BJ96" s="152">
        <f>BJ97</f>
        <v>16730</v>
      </c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4"/>
      <c r="CA96" s="152">
        <v>16683.6</v>
      </c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4"/>
      <c r="CP96" s="152">
        <f t="shared" si="1"/>
        <v>16683.6</v>
      </c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4"/>
    </row>
    <row r="97" spans="1:108" s="38" customFormat="1" ht="30" customHeight="1">
      <c r="A97" s="190" t="s">
        <v>127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2"/>
      <c r="AT97" s="168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70"/>
      <c r="BJ97" s="152">
        <f>BJ99+BJ100</f>
        <v>16730</v>
      </c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4"/>
      <c r="CA97" s="152">
        <v>16683.6</v>
      </c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4"/>
      <c r="CP97" s="152">
        <f t="shared" si="1"/>
        <v>16683.6</v>
      </c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4"/>
    </row>
    <row r="98" spans="1:108" s="38" customFormat="1" ht="14.25" customHeight="1">
      <c r="A98" s="144" t="s">
        <v>7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6"/>
      <c r="AT98" s="168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70"/>
      <c r="BJ98" s="141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3"/>
      <c r="CA98" s="141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3"/>
      <c r="CP98" s="141">
        <f t="shared" si="1"/>
        <v>0</v>
      </c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3"/>
    </row>
    <row r="99" spans="1:108" s="38" customFormat="1" ht="14.25" customHeight="1">
      <c r="A99" s="144" t="s">
        <v>125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6"/>
      <c r="AT99" s="168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70"/>
      <c r="BJ99" s="174">
        <v>16730</v>
      </c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6"/>
      <c r="CA99" s="174">
        <v>16683.6</v>
      </c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6"/>
      <c r="CP99" s="141">
        <f t="shared" si="1"/>
        <v>16683.6</v>
      </c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3"/>
    </row>
    <row r="100" spans="1:108" s="38" customFormat="1" ht="14.25" customHeight="1">
      <c r="A100" s="144" t="s">
        <v>126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6"/>
      <c r="AT100" s="168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70"/>
      <c r="BJ100" s="141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3"/>
      <c r="CA100" s="141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3"/>
      <c r="CP100" s="141">
        <f t="shared" si="1"/>
        <v>0</v>
      </c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3"/>
    </row>
    <row r="101" spans="1:108" s="38" customFormat="1" ht="14.25" customHeight="1">
      <c r="A101" s="164" t="s">
        <v>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0"/>
      <c r="AT101" s="58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141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57"/>
      <c r="CA101" s="56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57"/>
      <c r="CP101" s="141">
        <f t="shared" si="1"/>
        <v>0</v>
      </c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3"/>
    </row>
    <row r="102" spans="1:108" s="38" customFormat="1" ht="60" customHeight="1">
      <c r="A102" s="183" t="s">
        <v>155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4"/>
      <c r="AT102" s="58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141">
        <v>16683.6</v>
      </c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57"/>
      <c r="CA102" s="141">
        <f>BJ102</f>
        <v>16683.6</v>
      </c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57"/>
      <c r="CP102" s="141">
        <f t="shared" si="1"/>
        <v>16683.6</v>
      </c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3"/>
    </row>
    <row r="103" spans="1:108" s="38" customFormat="1" ht="42.75" customHeight="1">
      <c r="A103" s="164" t="s">
        <v>156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40"/>
      <c r="AT103" s="58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141">
        <v>0</v>
      </c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3"/>
      <c r="CA103" s="141">
        <f>BJ103</f>
        <v>0</v>
      </c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57"/>
      <c r="CP103" s="152">
        <f t="shared" si="1"/>
        <v>0</v>
      </c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4"/>
    </row>
    <row r="104" spans="1:108" s="6" customFormat="1" ht="15" customHeight="1">
      <c r="A104" s="37"/>
      <c r="B104" s="162" t="s">
        <v>95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3"/>
      <c r="AT104" s="149" t="s">
        <v>170</v>
      </c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1"/>
      <c r="BJ104" s="152">
        <f>BJ105</f>
        <v>38000</v>
      </c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4"/>
      <c r="CA104" s="152">
        <f>BJ104</f>
        <v>38000</v>
      </c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4"/>
      <c r="CP104" s="152">
        <f t="shared" si="1"/>
        <v>38000</v>
      </c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4"/>
    </row>
    <row r="105" spans="1:108" s="38" customFormat="1" ht="29.25" customHeight="1">
      <c r="A105" s="190" t="s">
        <v>127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2"/>
      <c r="AT105" s="168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70"/>
      <c r="BJ105" s="152">
        <f>BJ107+BJ108</f>
        <v>38000</v>
      </c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4"/>
      <c r="CA105" s="152">
        <f>BJ105</f>
        <v>38000</v>
      </c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4"/>
      <c r="CP105" s="152">
        <f t="shared" si="1"/>
        <v>38000</v>
      </c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4"/>
    </row>
    <row r="106" spans="1:108" s="38" customFormat="1" ht="14.25" customHeight="1">
      <c r="A106" s="144" t="s">
        <v>7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6"/>
      <c r="AT106" s="168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70"/>
      <c r="BJ106" s="141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3"/>
      <c r="CA106" s="141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3"/>
      <c r="CP106" s="141">
        <f t="shared" si="1"/>
        <v>0</v>
      </c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3"/>
    </row>
    <row r="107" spans="1:108" s="38" customFormat="1" ht="14.25" customHeight="1">
      <c r="A107" s="144" t="s">
        <v>125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6"/>
      <c r="AT107" s="168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70"/>
      <c r="BJ107" s="174">
        <f>BJ110</f>
        <v>38000</v>
      </c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6"/>
      <c r="CA107" s="174">
        <f>BJ107</f>
        <v>38000</v>
      </c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6"/>
      <c r="CP107" s="141">
        <f t="shared" si="1"/>
        <v>38000</v>
      </c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3"/>
    </row>
    <row r="108" spans="1:108" s="38" customFormat="1" ht="14.25" customHeight="1">
      <c r="A108" s="144" t="s">
        <v>126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68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70"/>
      <c r="BJ108" s="141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3"/>
      <c r="CA108" s="141">
        <f>BJ108</f>
        <v>0</v>
      </c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3"/>
      <c r="CP108" s="141">
        <f t="shared" si="1"/>
        <v>0</v>
      </c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3"/>
    </row>
    <row r="109" spans="1:108" s="38" customFormat="1" ht="14.25" customHeight="1">
      <c r="A109" s="164" t="s">
        <v>7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40"/>
      <c r="AT109" s="58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60"/>
      <c r="BJ109" s="141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3"/>
      <c r="CA109" s="141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3"/>
      <c r="CP109" s="141">
        <f t="shared" si="1"/>
        <v>0</v>
      </c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3"/>
    </row>
    <row r="110" spans="1:108" s="38" customFormat="1" ht="57" customHeight="1">
      <c r="A110" s="183" t="s">
        <v>183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4"/>
      <c r="AT110" s="58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141">
        <v>38000</v>
      </c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57"/>
      <c r="CA110" s="141">
        <f>BJ110</f>
        <v>38000</v>
      </c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57"/>
      <c r="CP110" s="141">
        <f t="shared" si="1"/>
        <v>38000</v>
      </c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3"/>
    </row>
    <row r="111" spans="1:108" s="38" customFormat="1" ht="47.25" customHeight="1">
      <c r="A111" s="164" t="s">
        <v>156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40"/>
      <c r="AT111" s="58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60"/>
      <c r="BJ111" s="56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57"/>
      <c r="CA111" s="141">
        <f>BK111</f>
        <v>0</v>
      </c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57"/>
      <c r="CP111" s="152">
        <f t="shared" si="1"/>
        <v>0</v>
      </c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4"/>
    </row>
    <row r="112" spans="1:108" s="6" customFormat="1" ht="15" customHeight="1">
      <c r="A112" s="37"/>
      <c r="B112" s="162" t="s">
        <v>96</v>
      </c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3"/>
      <c r="AT112" s="149" t="s">
        <v>171</v>
      </c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1"/>
      <c r="BJ112" s="152">
        <f>BJ113</f>
        <v>1787389</v>
      </c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4"/>
      <c r="CA112" s="152">
        <f>CA113</f>
        <v>1858884</v>
      </c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4"/>
      <c r="CP112" s="152">
        <f>CP113</f>
        <v>1933239</v>
      </c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4"/>
    </row>
    <row r="113" spans="1:108" s="38" customFormat="1" ht="30.75" customHeight="1">
      <c r="A113" s="190" t="s">
        <v>127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2"/>
      <c r="AT113" s="168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70"/>
      <c r="BJ113" s="152">
        <f>BJ115+BJ116</f>
        <v>1787389</v>
      </c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4"/>
      <c r="CA113" s="152">
        <f>CA115</f>
        <v>1858884</v>
      </c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4"/>
      <c r="CP113" s="152">
        <f>CP115</f>
        <v>1933239</v>
      </c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4"/>
    </row>
    <row r="114" spans="1:108" s="38" customFormat="1" ht="14.25" customHeight="1">
      <c r="A114" s="144" t="s">
        <v>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6"/>
      <c r="AT114" s="168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70"/>
      <c r="BJ114" s="141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3"/>
      <c r="CA114" s="141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3"/>
      <c r="CP114" s="152">
        <f t="shared" si="1"/>
        <v>0</v>
      </c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4"/>
    </row>
    <row r="115" spans="1:108" s="38" customFormat="1" ht="14.25" customHeight="1">
      <c r="A115" s="144" t="s">
        <v>125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6"/>
      <c r="AT115" s="168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70"/>
      <c r="BJ115" s="174">
        <v>1787389</v>
      </c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6"/>
      <c r="CA115" s="174">
        <f>CA118</f>
        <v>1858884</v>
      </c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6"/>
      <c r="CP115" s="141">
        <f>CP118</f>
        <v>1933239</v>
      </c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3"/>
    </row>
    <row r="116" spans="1:108" s="38" customFormat="1" ht="14.25" customHeight="1">
      <c r="A116" s="144" t="s">
        <v>126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6"/>
      <c r="AT116" s="168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70"/>
      <c r="BJ116" s="141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3"/>
      <c r="CA116" s="141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3"/>
      <c r="CP116" s="141">
        <f t="shared" si="1"/>
        <v>0</v>
      </c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3"/>
    </row>
    <row r="117" spans="1:108" s="38" customFormat="1" ht="14.25" customHeight="1">
      <c r="A117" s="164" t="s">
        <v>7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40"/>
      <c r="AT117" s="58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60"/>
      <c r="BJ117" s="141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57"/>
      <c r="CA117" s="141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57"/>
      <c r="CP117" s="141">
        <f t="shared" si="1"/>
        <v>0</v>
      </c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3"/>
    </row>
    <row r="118" spans="1:108" s="38" customFormat="1" ht="62.25" customHeight="1">
      <c r="A118" s="164" t="s">
        <v>183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67"/>
      <c r="AT118" s="58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60"/>
      <c r="BJ118" s="141">
        <v>1787389</v>
      </c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3"/>
      <c r="CA118" s="141">
        <v>1858884</v>
      </c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57"/>
      <c r="CP118" s="141">
        <v>1933239</v>
      </c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3"/>
    </row>
    <row r="119" spans="1:108" s="38" customFormat="1" ht="44.25" customHeight="1">
      <c r="A119" s="164" t="s">
        <v>156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40"/>
      <c r="AT119" s="58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60"/>
      <c r="BJ119" s="141">
        <v>0</v>
      </c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3"/>
      <c r="CA119" s="141">
        <f>BJ119</f>
        <v>0</v>
      </c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57"/>
      <c r="CP119" s="152">
        <f t="shared" si="1"/>
        <v>0</v>
      </c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4"/>
    </row>
    <row r="120" spans="1:108" s="6" customFormat="1" ht="32.25" customHeight="1">
      <c r="A120" s="37"/>
      <c r="B120" s="162" t="s">
        <v>97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3"/>
      <c r="AT120" s="149" t="s">
        <v>172</v>
      </c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1"/>
      <c r="BJ120" s="152">
        <f>BJ121+BJ128+BJ131</f>
        <v>407488.23</v>
      </c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4"/>
      <c r="CA120" s="152">
        <f>SUM(CA126:CO128)</f>
        <v>194440.89</v>
      </c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4"/>
      <c r="CP120" s="152">
        <f t="shared" si="1"/>
        <v>194440.89</v>
      </c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4"/>
    </row>
    <row r="121" spans="1:108" s="38" customFormat="1" ht="28.5" customHeight="1">
      <c r="A121" s="190" t="s">
        <v>127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2"/>
      <c r="AT121" s="168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70"/>
      <c r="BJ121" s="152">
        <f>BJ123+BJ124</f>
        <v>145588.23</v>
      </c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4"/>
      <c r="CA121" s="152">
        <f>CA123</f>
        <v>189040.89</v>
      </c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4"/>
      <c r="CP121" s="152">
        <f t="shared" si="1"/>
        <v>189040.89</v>
      </c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4"/>
    </row>
    <row r="122" spans="1:108" s="38" customFormat="1" ht="14.25" customHeight="1">
      <c r="A122" s="144" t="s">
        <v>7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6"/>
      <c r="AT122" s="168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70"/>
      <c r="BJ122" s="141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3"/>
      <c r="CA122" s="141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3"/>
      <c r="CP122" s="152">
        <f t="shared" si="1"/>
        <v>0</v>
      </c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4"/>
    </row>
    <row r="123" spans="1:108" s="38" customFormat="1" ht="14.25" customHeight="1">
      <c r="A123" s="144" t="s">
        <v>125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  <c r="AT123" s="168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70"/>
      <c r="BJ123" s="174">
        <v>145588.23</v>
      </c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6"/>
      <c r="CA123" s="174">
        <v>189040.89</v>
      </c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6"/>
      <c r="CP123" s="152">
        <f t="shared" si="1"/>
        <v>189040.89</v>
      </c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4"/>
    </row>
    <row r="124" spans="1:108" s="38" customFormat="1" ht="14.25" customHeight="1">
      <c r="A124" s="144" t="s">
        <v>126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6"/>
      <c r="AT124" s="168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70"/>
      <c r="BJ124" s="141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3"/>
      <c r="CA124" s="141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3"/>
      <c r="CP124" s="152">
        <f t="shared" si="1"/>
        <v>0</v>
      </c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4"/>
    </row>
    <row r="125" spans="1:108" s="38" customFormat="1" ht="14.25" customHeight="1">
      <c r="A125" s="164" t="s">
        <v>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58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141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57"/>
      <c r="CA125" s="141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57"/>
      <c r="CP125" s="152">
        <f t="shared" si="1"/>
        <v>0</v>
      </c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4"/>
    </row>
    <row r="126" spans="1:108" s="38" customFormat="1" ht="63.75" customHeight="1">
      <c r="A126" s="183" t="s">
        <v>183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4"/>
      <c r="AT126" s="58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60"/>
      <c r="BJ126" s="152">
        <f>BJ123</f>
        <v>145588.23</v>
      </c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55"/>
      <c r="CA126" s="54"/>
      <c r="CB126" s="153">
        <v>189040.89</v>
      </c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57"/>
      <c r="CP126" s="152">
        <f>CB126</f>
        <v>189040.89</v>
      </c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4"/>
    </row>
    <row r="127" spans="1:108" s="38" customFormat="1" ht="51.75" customHeight="1">
      <c r="A127" s="66"/>
      <c r="B127" s="139" t="s">
        <v>156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67"/>
      <c r="AT127" s="58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60"/>
      <c r="BJ127" s="141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57"/>
      <c r="CA127" s="56"/>
      <c r="CB127" s="142">
        <f>BJ127</f>
        <v>0</v>
      </c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57"/>
      <c r="CP127" s="152">
        <f t="shared" si="1"/>
        <v>0</v>
      </c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4"/>
    </row>
    <row r="128" spans="1:108" s="38" customFormat="1" ht="15" customHeight="1">
      <c r="A128" s="190" t="s">
        <v>128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2"/>
      <c r="AT128" s="168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70"/>
      <c r="BJ128" s="152">
        <f>BJ130+BJ129</f>
        <v>261900</v>
      </c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4"/>
      <c r="CA128" s="152">
        <v>5400</v>
      </c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4"/>
      <c r="CP128" s="152">
        <f t="shared" si="1"/>
        <v>5400</v>
      </c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4"/>
    </row>
    <row r="129" spans="1:108" s="38" customFormat="1" ht="41.25" customHeight="1">
      <c r="A129" s="144" t="s">
        <v>198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6"/>
      <c r="AT129" s="168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70"/>
      <c r="BJ129" s="141">
        <v>256500</v>
      </c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3"/>
      <c r="CA129" s="141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3"/>
      <c r="CP129" s="152">
        <f t="shared" si="1"/>
        <v>0</v>
      </c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4"/>
    </row>
    <row r="130" spans="1:108" s="38" customFormat="1" ht="29.25" customHeight="1">
      <c r="A130" s="164" t="s">
        <v>197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40"/>
      <c r="AT130" s="168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70"/>
      <c r="BJ130" s="141">
        <v>5400</v>
      </c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3"/>
      <c r="CA130" s="141">
        <f>BJ130</f>
        <v>5400</v>
      </c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3"/>
      <c r="CP130" s="152">
        <f t="shared" si="1"/>
        <v>5400</v>
      </c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4"/>
    </row>
    <row r="131" spans="1:108" s="38" customFormat="1" ht="33" customHeight="1">
      <c r="A131" s="190" t="s">
        <v>129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2"/>
      <c r="AT131" s="168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70"/>
      <c r="BJ131" s="141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3"/>
      <c r="CA131" s="141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3"/>
      <c r="CP131" s="152">
        <f t="shared" si="1"/>
        <v>0</v>
      </c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4"/>
    </row>
    <row r="132" spans="1:108" s="38" customFormat="1" ht="14.25" customHeigh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6"/>
      <c r="AT132" s="168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70"/>
      <c r="BJ132" s="141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3"/>
      <c r="CA132" s="141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3"/>
      <c r="CP132" s="152">
        <f t="shared" si="1"/>
        <v>0</v>
      </c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4"/>
    </row>
    <row r="133" spans="1:108" s="38" customFormat="1" ht="15.75" customHeight="1">
      <c r="A133" s="18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4"/>
      <c r="AT133" s="168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70"/>
      <c r="BJ133" s="141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3"/>
      <c r="CA133" s="141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3"/>
      <c r="CP133" s="152">
        <f t="shared" si="1"/>
        <v>0</v>
      </c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4"/>
    </row>
    <row r="134" spans="1:108" s="38" customFormat="1" ht="14.25" customHeight="1">
      <c r="A134" s="18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4"/>
      <c r="AT134" s="168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70"/>
      <c r="BJ134" s="141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3"/>
      <c r="CA134" s="141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3"/>
      <c r="CP134" s="152">
        <f t="shared" si="1"/>
        <v>0</v>
      </c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4"/>
    </row>
    <row r="135" spans="1:108" s="38" customFormat="1" ht="15" customHeight="1">
      <c r="A135" s="193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5"/>
      <c r="AT135" s="168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70"/>
      <c r="BJ135" s="141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3"/>
      <c r="CA135" s="141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3"/>
      <c r="CP135" s="152">
        <f t="shared" si="1"/>
        <v>0</v>
      </c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4"/>
    </row>
    <row r="136" spans="1:108" s="6" customFormat="1" ht="15" customHeight="1">
      <c r="A136" s="37"/>
      <c r="B136" s="162" t="s">
        <v>98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3"/>
      <c r="AT136" s="149" t="s">
        <v>173</v>
      </c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1"/>
      <c r="BJ136" s="152">
        <f>BJ137+BJ144+BJ150</f>
        <v>243904.66</v>
      </c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4"/>
      <c r="CA136" s="152">
        <f>SUM(CA142:CO144)</f>
        <v>316020.46</v>
      </c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4"/>
      <c r="CP136" s="152">
        <f t="shared" si="1"/>
        <v>316020.46</v>
      </c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4"/>
    </row>
    <row r="137" spans="1:108" s="38" customFormat="1" ht="31.5" customHeight="1">
      <c r="A137" s="190" t="s">
        <v>127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2"/>
      <c r="AT137" s="168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70"/>
      <c r="BJ137" s="152">
        <f>BJ139+BJ140</f>
        <v>235425.7</v>
      </c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4"/>
      <c r="CA137" s="152">
        <f>CA142</f>
        <v>307541.5</v>
      </c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4"/>
      <c r="CP137" s="152">
        <f t="shared" si="1"/>
        <v>307541.5</v>
      </c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4"/>
    </row>
    <row r="138" spans="1:108" s="38" customFormat="1" ht="14.25" customHeight="1">
      <c r="A138" s="144" t="s">
        <v>7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6"/>
      <c r="AT138" s="168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70"/>
      <c r="BJ138" s="141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3"/>
      <c r="CA138" s="141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3"/>
      <c r="CP138" s="152">
        <f t="shared" si="1"/>
        <v>0</v>
      </c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4"/>
    </row>
    <row r="139" spans="1:108" s="38" customFormat="1" ht="14.25" customHeight="1">
      <c r="A139" s="144" t="s">
        <v>125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6"/>
      <c r="AT139" s="168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70"/>
      <c r="BJ139" s="174">
        <v>217425.7</v>
      </c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6"/>
      <c r="CA139" s="174">
        <v>289541.5</v>
      </c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6"/>
      <c r="CP139" s="141">
        <v>289541.5</v>
      </c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3"/>
    </row>
    <row r="140" spans="1:108" s="38" customFormat="1" ht="14.25" customHeight="1">
      <c r="A140" s="144" t="s">
        <v>126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6"/>
      <c r="AT140" s="168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70"/>
      <c r="BJ140" s="141">
        <v>18000</v>
      </c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3"/>
      <c r="CA140" s="141">
        <v>18000</v>
      </c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3"/>
      <c r="CP140" s="141">
        <f aca="true" t="shared" si="2" ref="CP140:CP200">CA140</f>
        <v>18000</v>
      </c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3"/>
    </row>
    <row r="141" spans="1:108" s="38" customFormat="1" ht="14.25" customHeight="1">
      <c r="A141" s="164" t="s">
        <v>7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40"/>
      <c r="AT141" s="58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60"/>
      <c r="BJ141" s="56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57"/>
      <c r="CA141" s="141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3"/>
      <c r="CP141" s="141">
        <f t="shared" si="2"/>
        <v>0</v>
      </c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3"/>
    </row>
    <row r="142" spans="1:108" s="38" customFormat="1" ht="57.75" customHeight="1">
      <c r="A142" s="66"/>
      <c r="B142" s="139" t="s">
        <v>183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40"/>
      <c r="AT142" s="58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60"/>
      <c r="BJ142" s="141">
        <f>BJ140+BJ139</f>
        <v>235425.7</v>
      </c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57"/>
      <c r="CA142" s="141">
        <v>307541.5</v>
      </c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3"/>
      <c r="CP142" s="141">
        <f t="shared" si="2"/>
        <v>307541.5</v>
      </c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3"/>
    </row>
    <row r="143" spans="1:108" s="38" customFormat="1" ht="55.5" customHeight="1">
      <c r="A143" s="164" t="s">
        <v>156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67"/>
      <c r="AT143" s="58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60"/>
      <c r="BJ143" s="141">
        <v>0</v>
      </c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3"/>
      <c r="CA143" s="56"/>
      <c r="CB143" s="142">
        <f>BJ143</f>
        <v>0</v>
      </c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3"/>
      <c r="CP143" s="152">
        <f t="shared" si="2"/>
        <v>0</v>
      </c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4"/>
    </row>
    <row r="144" spans="1:108" s="38" customFormat="1" ht="15" customHeight="1">
      <c r="A144" s="190" t="s">
        <v>128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2"/>
      <c r="AT144" s="168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70"/>
      <c r="BJ144" s="152">
        <f>BJ146+BJ147+BJ148+BJ149</f>
        <v>8478.96</v>
      </c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4"/>
      <c r="CA144" s="152">
        <f>BJ144</f>
        <v>8478.96</v>
      </c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4"/>
      <c r="CP144" s="152">
        <f t="shared" si="2"/>
        <v>8478.96</v>
      </c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4"/>
    </row>
    <row r="145" spans="1:108" s="38" customFormat="1" ht="15" customHeight="1">
      <c r="A145" s="144" t="s">
        <v>7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6"/>
      <c r="AT145" s="168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70"/>
      <c r="BJ145" s="141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3"/>
      <c r="CA145" s="141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3"/>
      <c r="CP145" s="152">
        <f t="shared" si="2"/>
        <v>0</v>
      </c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4"/>
    </row>
    <row r="146" spans="1:108" s="38" customFormat="1" ht="33" customHeight="1">
      <c r="A146" s="164" t="s">
        <v>151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40"/>
      <c r="AT146" s="168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70"/>
      <c r="BJ146" s="141">
        <v>8478.96</v>
      </c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3"/>
      <c r="CA146" s="141">
        <f>BJ146</f>
        <v>8478.96</v>
      </c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3"/>
      <c r="CP146" s="152">
        <f t="shared" si="2"/>
        <v>8478.96</v>
      </c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4"/>
    </row>
    <row r="147" spans="1:108" s="38" customFormat="1" ht="43.5" customHeight="1">
      <c r="A147" s="177" t="s">
        <v>157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9"/>
      <c r="AT147" s="168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70"/>
      <c r="BJ147" s="141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3"/>
      <c r="CA147" s="141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3"/>
      <c r="CP147" s="152">
        <f t="shared" si="2"/>
        <v>0</v>
      </c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4"/>
    </row>
    <row r="148" spans="1:108" s="38" customFormat="1" ht="73.5" customHeight="1">
      <c r="A148" s="180" t="s">
        <v>159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2"/>
      <c r="AT148" s="168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70"/>
      <c r="BJ148" s="141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3"/>
      <c r="CA148" s="141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3"/>
      <c r="CP148" s="152">
        <f t="shared" si="2"/>
        <v>0</v>
      </c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4"/>
    </row>
    <row r="149" spans="1:108" s="38" customFormat="1" ht="38.25" customHeight="1">
      <c r="A149" s="177" t="s">
        <v>139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9"/>
      <c r="AT149" s="168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70"/>
      <c r="BJ149" s="141">
        <v>0</v>
      </c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3"/>
      <c r="CA149" s="141">
        <f>BJ149</f>
        <v>0</v>
      </c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3"/>
      <c r="CP149" s="152">
        <f t="shared" si="2"/>
        <v>0</v>
      </c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4"/>
    </row>
    <row r="150" spans="1:108" s="38" customFormat="1" ht="31.5" customHeight="1">
      <c r="A150" s="190" t="s">
        <v>129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2"/>
      <c r="AT150" s="168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70"/>
      <c r="BJ150" s="141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3"/>
      <c r="CA150" s="141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3"/>
      <c r="CP150" s="152">
        <f t="shared" si="2"/>
        <v>0</v>
      </c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4"/>
    </row>
    <row r="151" spans="1:108" s="38" customFormat="1" ht="31.5" customHeight="1">
      <c r="A151" s="69"/>
      <c r="B151" s="162" t="s">
        <v>98</v>
      </c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3"/>
      <c r="AT151" s="168" t="s">
        <v>180</v>
      </c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70"/>
      <c r="BJ151" s="141">
        <f>BJ152+BJ153</f>
        <v>0</v>
      </c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3"/>
      <c r="CA151" s="141">
        <f>BJ151</f>
        <v>0</v>
      </c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3"/>
      <c r="CP151" s="152">
        <f t="shared" si="2"/>
        <v>0</v>
      </c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4"/>
    </row>
    <row r="152" spans="1:143" s="38" customFormat="1" ht="119.25" customHeight="1">
      <c r="A152" s="69"/>
      <c r="B152" s="139" t="s">
        <v>181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40"/>
      <c r="AT152" s="58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60"/>
      <c r="BJ152" s="141">
        <v>0</v>
      </c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3"/>
      <c r="CA152" s="141">
        <f>BJ152</f>
        <v>0</v>
      </c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3"/>
      <c r="CP152" s="152">
        <f t="shared" si="2"/>
        <v>0</v>
      </c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4"/>
      <c r="DH152" s="108" t="s">
        <v>161</v>
      </c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</row>
    <row r="153" spans="1:143" s="38" customFormat="1" ht="117" customHeight="1">
      <c r="A153" s="69"/>
      <c r="B153" s="139" t="s">
        <v>182</v>
      </c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40"/>
      <c r="AT153" s="58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60"/>
      <c r="BJ153" s="141">
        <v>0</v>
      </c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3"/>
      <c r="CA153" s="141">
        <f>BJ153</f>
        <v>0</v>
      </c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3"/>
      <c r="CP153" s="152">
        <f t="shared" si="2"/>
        <v>0</v>
      </c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4"/>
      <c r="DH153" s="108" t="s">
        <v>161</v>
      </c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</row>
    <row r="154" spans="1:108" s="6" customFormat="1" ht="30" customHeight="1">
      <c r="A154" s="37"/>
      <c r="B154" s="162" t="s">
        <v>99</v>
      </c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3"/>
      <c r="AT154" s="149" t="s">
        <v>174</v>
      </c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1"/>
      <c r="BJ154" s="152">
        <f>BJ159</f>
        <v>226884</v>
      </c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4"/>
      <c r="CA154" s="152">
        <f>BJ154</f>
        <v>226884</v>
      </c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4"/>
      <c r="CP154" s="152">
        <f t="shared" si="2"/>
        <v>226884</v>
      </c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4"/>
    </row>
    <row r="155" spans="1:108" s="38" customFormat="1" ht="30" customHeight="1">
      <c r="A155" s="190" t="s">
        <v>127</v>
      </c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2"/>
      <c r="AT155" s="168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70"/>
      <c r="BJ155" s="141">
        <v>0</v>
      </c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3"/>
      <c r="CA155" s="141">
        <f>BJ155</f>
        <v>0</v>
      </c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3"/>
      <c r="CP155" s="152">
        <f t="shared" si="2"/>
        <v>0</v>
      </c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4"/>
    </row>
    <row r="156" spans="1:108" s="38" customFormat="1" ht="14.25" customHeight="1">
      <c r="A156" s="144" t="s">
        <v>7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6"/>
      <c r="AT156" s="168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70"/>
      <c r="BJ156" s="141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3"/>
      <c r="CA156" s="141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3"/>
      <c r="CP156" s="152">
        <f t="shared" si="2"/>
        <v>0</v>
      </c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4"/>
    </row>
    <row r="157" spans="1:108" s="38" customFormat="1" ht="14.25" customHeight="1">
      <c r="A157" s="144" t="s">
        <v>125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6"/>
      <c r="AT157" s="168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70"/>
      <c r="BJ157" s="141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3"/>
      <c r="CA157" s="141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3"/>
      <c r="CP157" s="152">
        <f t="shared" si="2"/>
        <v>0</v>
      </c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4"/>
    </row>
    <row r="158" spans="1:108" s="38" customFormat="1" ht="14.25" customHeight="1">
      <c r="A158" s="144" t="s">
        <v>126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6"/>
      <c r="AT158" s="168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70"/>
      <c r="BJ158" s="141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3"/>
      <c r="CA158" s="141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3"/>
      <c r="CP158" s="152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4"/>
    </row>
    <row r="159" spans="1:108" s="38" customFormat="1" ht="14.25" customHeight="1">
      <c r="A159" s="66"/>
      <c r="B159" s="139" t="s">
        <v>184</v>
      </c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40"/>
      <c r="AT159" s="58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60"/>
      <c r="BJ159" s="141">
        <v>226884</v>
      </c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3"/>
      <c r="CA159" s="141">
        <f>BJ159</f>
        <v>226884</v>
      </c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3"/>
      <c r="CP159" s="141">
        <f>CA159</f>
        <v>226884</v>
      </c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3"/>
    </row>
    <row r="160" spans="1:108" s="38" customFormat="1" ht="21.75" customHeight="1">
      <c r="A160" s="66"/>
      <c r="B160" s="147" t="s">
        <v>187</v>
      </c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8"/>
      <c r="AT160" s="149" t="s">
        <v>175</v>
      </c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1"/>
      <c r="BJ160" s="152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4"/>
      <c r="CA160" s="54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55"/>
      <c r="CP160" s="54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55"/>
    </row>
    <row r="161" spans="1:108" s="6" customFormat="1" ht="15">
      <c r="A161" s="37"/>
      <c r="B161" s="147" t="s">
        <v>40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8"/>
      <c r="AT161" s="149" t="s">
        <v>175</v>
      </c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1"/>
      <c r="BJ161" s="152">
        <f>BJ162</f>
        <v>624552</v>
      </c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4"/>
      <c r="CA161" s="152">
        <f>CA162</f>
        <v>638104</v>
      </c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4"/>
      <c r="CP161" s="152">
        <f t="shared" si="2"/>
        <v>638104</v>
      </c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4"/>
    </row>
    <row r="162" spans="1:108" s="38" customFormat="1" ht="29.25" customHeight="1">
      <c r="A162" s="190" t="s">
        <v>127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2"/>
      <c r="AT162" s="168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70"/>
      <c r="BJ162" s="152">
        <f>BJ164+BJ165</f>
        <v>624552</v>
      </c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4"/>
      <c r="CA162" s="152">
        <f>CA167</f>
        <v>638104</v>
      </c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4"/>
      <c r="CP162" s="152">
        <f t="shared" si="2"/>
        <v>638104</v>
      </c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4"/>
    </row>
    <row r="163" spans="1:108" s="38" customFormat="1" ht="14.25" customHeight="1">
      <c r="A163" s="144" t="s">
        <v>7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6"/>
      <c r="AT163" s="168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70"/>
      <c r="BJ163" s="141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3"/>
      <c r="CA163" s="141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3"/>
      <c r="CP163" s="152">
        <f t="shared" si="2"/>
        <v>0</v>
      </c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4"/>
    </row>
    <row r="164" spans="1:108" s="38" customFormat="1" ht="14.25" customHeight="1">
      <c r="A164" s="144" t="s">
        <v>125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6"/>
      <c r="AT164" s="168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70"/>
      <c r="BJ164" s="174">
        <v>624552</v>
      </c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6"/>
      <c r="CA164" s="174">
        <v>638104</v>
      </c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6"/>
      <c r="CP164" s="152">
        <f t="shared" si="2"/>
        <v>638104</v>
      </c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4"/>
    </row>
    <row r="165" spans="1:108" s="38" customFormat="1" ht="14.25" customHeight="1">
      <c r="A165" s="144" t="s">
        <v>126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6"/>
      <c r="AT165" s="168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70"/>
      <c r="BJ165" s="141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3"/>
      <c r="CA165" s="141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3"/>
      <c r="CP165" s="152">
        <f t="shared" si="2"/>
        <v>0</v>
      </c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4"/>
    </row>
    <row r="166" spans="1:108" s="38" customFormat="1" ht="14.25" customHeight="1">
      <c r="A166" s="164" t="s">
        <v>7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40"/>
      <c r="AT166" s="58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60"/>
      <c r="BJ166" s="141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57"/>
      <c r="CA166" s="141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3"/>
      <c r="CP166" s="152">
        <f t="shared" si="2"/>
        <v>0</v>
      </c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4"/>
    </row>
    <row r="167" spans="1:108" s="38" customFormat="1" ht="61.5" customHeight="1">
      <c r="A167" s="139" t="s">
        <v>183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40"/>
      <c r="AS167" s="67"/>
      <c r="AT167" s="58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60"/>
      <c r="BJ167" s="152">
        <f>BJ164</f>
        <v>624552</v>
      </c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55"/>
      <c r="CA167" s="152">
        <f>CA164</f>
        <v>638104</v>
      </c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57"/>
      <c r="CP167" s="152">
        <f t="shared" si="2"/>
        <v>638104</v>
      </c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4"/>
    </row>
    <row r="168" spans="1:108" s="38" customFormat="1" ht="49.5" customHeight="1">
      <c r="A168" s="164" t="s">
        <v>156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40"/>
      <c r="AT168" s="58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60"/>
      <c r="BJ168" s="141">
        <v>0</v>
      </c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57"/>
      <c r="CA168" s="141">
        <f>BJ168</f>
        <v>0</v>
      </c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57"/>
      <c r="CP168" s="152">
        <f t="shared" si="2"/>
        <v>0</v>
      </c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4"/>
    </row>
    <row r="169" spans="1:108" s="6" customFormat="1" ht="30" customHeight="1">
      <c r="A169" s="37"/>
      <c r="B169" s="147" t="s">
        <v>21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8"/>
      <c r="AT169" s="149" t="s">
        <v>179</v>
      </c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1"/>
      <c r="BJ169" s="152">
        <f>BJ170+BJ177+BJ182+BJ180</f>
        <v>2700801.81</v>
      </c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4"/>
      <c r="CA169" s="152">
        <f>CA185+CA196+CA206</f>
        <v>2585721.81</v>
      </c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4"/>
      <c r="CP169" s="152">
        <f t="shared" si="2"/>
        <v>2585721.81</v>
      </c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4"/>
    </row>
    <row r="170" spans="1:108" s="38" customFormat="1" ht="30" customHeight="1">
      <c r="A170" s="190" t="s">
        <v>127</v>
      </c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2"/>
      <c r="AT170" s="168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70"/>
      <c r="BJ170" s="152">
        <f>BJ175+BJ176</f>
        <v>946221.81</v>
      </c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4"/>
      <c r="CA170" s="152">
        <f>CA186+CA197+CA207</f>
        <v>904221.81</v>
      </c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4"/>
      <c r="CP170" s="152">
        <f t="shared" si="2"/>
        <v>904221.81</v>
      </c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4"/>
    </row>
    <row r="171" spans="1:108" s="38" customFormat="1" ht="14.25" customHeight="1">
      <c r="A171" s="144" t="s">
        <v>7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6"/>
      <c r="AT171" s="168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70"/>
      <c r="BJ171" s="141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3"/>
      <c r="CA171" s="141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3"/>
      <c r="CP171" s="152">
        <f t="shared" si="2"/>
        <v>0</v>
      </c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4"/>
    </row>
    <row r="172" spans="1:108" s="38" customFormat="1" ht="14.25" customHeight="1">
      <c r="A172" s="144" t="s">
        <v>125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6"/>
      <c r="AT172" s="168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70"/>
      <c r="BJ172" s="174">
        <f>BJ188+BJ199+BJ209</f>
        <v>862946.8700000001</v>
      </c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6"/>
      <c r="CA172" s="174">
        <f>CA188+CA199+CA209</f>
        <v>794678.81</v>
      </c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6"/>
      <c r="CP172" s="152">
        <f t="shared" si="2"/>
        <v>794678.81</v>
      </c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4"/>
    </row>
    <row r="173" spans="1:108" s="38" customFormat="1" ht="14.25" customHeight="1">
      <c r="A173" s="144" t="s">
        <v>126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6"/>
      <c r="AT173" s="168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70"/>
      <c r="BJ173" s="187">
        <f>BJ189+BJ200+BJ210</f>
        <v>109543</v>
      </c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188"/>
      <c r="BY173" s="188"/>
      <c r="BZ173" s="189"/>
      <c r="CA173" s="187">
        <f>CA189+CA200+CA210</f>
        <v>109543</v>
      </c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8"/>
      <c r="CL173" s="188"/>
      <c r="CM173" s="188"/>
      <c r="CN173" s="188"/>
      <c r="CO173" s="189"/>
      <c r="CP173" s="152">
        <f t="shared" si="2"/>
        <v>109543</v>
      </c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4"/>
    </row>
    <row r="174" spans="1:108" s="38" customFormat="1" ht="14.25" customHeight="1">
      <c r="A174" s="164" t="s">
        <v>7</v>
      </c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40"/>
      <c r="AT174" s="58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60"/>
      <c r="BJ174" s="141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57"/>
      <c r="CA174" s="141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57"/>
      <c r="CP174" s="152">
        <f t="shared" si="2"/>
        <v>0</v>
      </c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4"/>
    </row>
    <row r="175" spans="1:108" s="38" customFormat="1" ht="58.5" customHeight="1">
      <c r="A175" s="139" t="s">
        <v>155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40"/>
      <c r="AS175" s="67"/>
      <c r="AT175" s="58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60"/>
      <c r="BJ175" s="152">
        <f>BJ191+BJ202+BJ212</f>
        <v>882678.81</v>
      </c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55"/>
      <c r="CA175" s="152">
        <f>CA191+CA202+CA212</f>
        <v>341558.81</v>
      </c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57"/>
      <c r="CP175" s="152">
        <f t="shared" si="2"/>
        <v>341558.81</v>
      </c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4"/>
    </row>
    <row r="176" spans="1:108" s="38" customFormat="1" ht="43.5" customHeight="1">
      <c r="A176" s="164" t="s">
        <v>156</v>
      </c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67"/>
      <c r="AT176" s="58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60"/>
      <c r="BJ176" s="141">
        <f>BJ192++BJ203+BJ213</f>
        <v>63543</v>
      </c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57"/>
      <c r="CA176" s="141">
        <f>CA192+CA203+CB213</f>
        <v>453120</v>
      </c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57"/>
      <c r="CP176" s="152">
        <f t="shared" si="2"/>
        <v>453120</v>
      </c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4"/>
    </row>
    <row r="177" spans="1:108" s="38" customFormat="1" ht="15" customHeight="1">
      <c r="A177" s="190" t="s">
        <v>128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2"/>
      <c r="AT177" s="168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70"/>
      <c r="BJ177" s="152">
        <f>SUM(BJ178:BZ180)</f>
        <v>59580</v>
      </c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4"/>
      <c r="CA177" s="152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4"/>
      <c r="CP177" s="152">
        <f t="shared" si="2"/>
        <v>0</v>
      </c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4"/>
    </row>
    <row r="178" spans="1:108" s="38" customFormat="1" ht="103.5" customHeight="1">
      <c r="A178" s="180" t="s">
        <v>200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2"/>
      <c r="AT178" s="168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70"/>
      <c r="BJ178" s="141">
        <v>28800</v>
      </c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3"/>
      <c r="CA178" s="141">
        <v>0</v>
      </c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3"/>
      <c r="CP178" s="152">
        <f t="shared" si="2"/>
        <v>0</v>
      </c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4"/>
    </row>
    <row r="179" spans="1:108" s="38" customFormat="1" ht="108.75" customHeight="1">
      <c r="A179" s="180" t="s">
        <v>201</v>
      </c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2"/>
      <c r="AT179" s="168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70"/>
      <c r="BJ179" s="141">
        <v>17280</v>
      </c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3"/>
      <c r="CA179" s="141">
        <v>0</v>
      </c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3"/>
      <c r="CP179" s="152">
        <f t="shared" si="2"/>
        <v>0</v>
      </c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4"/>
    </row>
    <row r="180" spans="1:108" s="38" customFormat="1" ht="49.5" customHeight="1">
      <c r="A180" s="144" t="s">
        <v>199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6"/>
      <c r="AT180" s="168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70"/>
      <c r="BJ180" s="141">
        <v>13500</v>
      </c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3"/>
      <c r="CA180" s="141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3"/>
      <c r="CP180" s="152">
        <f t="shared" si="2"/>
        <v>0</v>
      </c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4"/>
    </row>
    <row r="181" spans="1:108" s="38" customFormat="1" ht="21.75" customHeight="1">
      <c r="A181" s="190" t="s">
        <v>129</v>
      </c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2"/>
      <c r="AT181" s="168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70"/>
      <c r="BJ181" s="152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4"/>
      <c r="CA181" s="152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4"/>
      <c r="CP181" s="152">
        <f>CA181</f>
        <v>0</v>
      </c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4"/>
    </row>
    <row r="182" spans="1:108" s="38" customFormat="1" ht="14.25" customHeight="1">
      <c r="A182" s="161" t="s">
        <v>124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3"/>
      <c r="AT182" s="168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70"/>
      <c r="BJ182" s="152">
        <f>BJ222</f>
        <v>1681500</v>
      </c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4"/>
      <c r="CA182" s="152">
        <f>BJ182</f>
        <v>1681500</v>
      </c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4"/>
      <c r="CP182" s="152">
        <f t="shared" si="2"/>
        <v>1681500</v>
      </c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4"/>
    </row>
    <row r="183" spans="1:108" s="38" customFormat="1" ht="14.25" customHeight="1">
      <c r="A183" s="193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5"/>
      <c r="AT183" s="168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70"/>
      <c r="BJ183" s="141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3"/>
      <c r="CA183" s="141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3"/>
      <c r="CP183" s="152">
        <f t="shared" si="2"/>
        <v>0</v>
      </c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4"/>
    </row>
    <row r="184" spans="1:108" s="6" customFormat="1" ht="14.25" customHeight="1">
      <c r="A184" s="37"/>
      <c r="B184" s="113" t="s">
        <v>1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4"/>
      <c r="AT184" s="149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1"/>
      <c r="BJ184" s="141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3"/>
      <c r="CA184" s="141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3"/>
      <c r="CP184" s="152">
        <f t="shared" si="2"/>
        <v>0</v>
      </c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4"/>
    </row>
    <row r="185" spans="1:108" s="6" customFormat="1" ht="32.25" customHeight="1">
      <c r="A185" s="37"/>
      <c r="B185" s="162" t="s">
        <v>101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3"/>
      <c r="AT185" s="149" t="s">
        <v>176</v>
      </c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1"/>
      <c r="BJ185" s="152">
        <f>BJ186+BJ193+BJ194</f>
        <v>216811.06</v>
      </c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4"/>
      <c r="CA185" s="152">
        <f>CA189</f>
        <v>109543</v>
      </c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4"/>
      <c r="CP185" s="152">
        <f t="shared" si="2"/>
        <v>109543</v>
      </c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4"/>
    </row>
    <row r="186" spans="1:108" s="38" customFormat="1" ht="28.5" customHeight="1">
      <c r="A186" s="190" t="s">
        <v>127</v>
      </c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/>
      <c r="AT186" s="168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70"/>
      <c r="BJ186" s="152">
        <f>BJ188+BJ189</f>
        <v>216811.06</v>
      </c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4"/>
      <c r="CA186" s="152">
        <f>CA189</f>
        <v>109543</v>
      </c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4"/>
      <c r="CP186" s="152">
        <f t="shared" si="2"/>
        <v>109543</v>
      </c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4"/>
    </row>
    <row r="187" spans="1:108" s="38" customFormat="1" ht="14.25" customHeight="1">
      <c r="A187" s="144" t="s">
        <v>7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6"/>
      <c r="AT187" s="168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70"/>
      <c r="BJ187" s="141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3"/>
      <c r="CA187" s="141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3"/>
      <c r="CP187" s="152">
        <f t="shared" si="2"/>
        <v>0</v>
      </c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4"/>
    </row>
    <row r="188" spans="1:108" s="38" customFormat="1" ht="14.25" customHeight="1">
      <c r="A188" s="144" t="s">
        <v>125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6"/>
      <c r="AT188" s="168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70"/>
      <c r="BJ188" s="141">
        <v>107268.06</v>
      </c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3"/>
      <c r="CA188" s="141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3"/>
      <c r="CP188" s="152">
        <f t="shared" si="2"/>
        <v>0</v>
      </c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4"/>
    </row>
    <row r="189" spans="1:108" s="38" customFormat="1" ht="14.25" customHeight="1">
      <c r="A189" s="144" t="s">
        <v>126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6"/>
      <c r="AT189" s="168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70"/>
      <c r="BJ189" s="187">
        <v>109543</v>
      </c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8"/>
      <c r="BW189" s="188"/>
      <c r="BX189" s="188"/>
      <c r="BY189" s="188"/>
      <c r="BZ189" s="189"/>
      <c r="CA189" s="187">
        <v>109543</v>
      </c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9"/>
      <c r="CP189" s="141">
        <f t="shared" si="2"/>
        <v>109543</v>
      </c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3"/>
    </row>
    <row r="190" spans="1:108" s="38" customFormat="1" ht="14.25" customHeight="1">
      <c r="A190" s="164" t="s">
        <v>7</v>
      </c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40"/>
      <c r="AT190" s="58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60"/>
      <c r="BJ190" s="141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57"/>
      <c r="CA190" s="141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57"/>
      <c r="CP190" s="141">
        <f t="shared" si="2"/>
        <v>0</v>
      </c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3"/>
    </row>
    <row r="191" spans="1:108" s="38" customFormat="1" ht="57.75" customHeight="1">
      <c r="A191" s="66"/>
      <c r="B191" s="139" t="s">
        <v>183</v>
      </c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67"/>
      <c r="AT191" s="58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60"/>
      <c r="BJ191" s="141">
        <v>127000</v>
      </c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57"/>
      <c r="CA191" s="141">
        <v>0</v>
      </c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3"/>
      <c r="CP191" s="141">
        <v>0</v>
      </c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3"/>
    </row>
    <row r="192" spans="1:108" s="38" customFormat="1" ht="44.25" customHeight="1">
      <c r="A192" s="164" t="s">
        <v>156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67"/>
      <c r="AT192" s="58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60"/>
      <c r="BJ192" s="141">
        <v>63543</v>
      </c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3"/>
      <c r="CA192" s="141">
        <v>0</v>
      </c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3"/>
      <c r="CP192" s="141">
        <v>0</v>
      </c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3"/>
    </row>
    <row r="193" spans="1:108" s="38" customFormat="1" ht="13.5" customHeight="1">
      <c r="A193" s="184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6"/>
      <c r="AT193" s="168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70"/>
      <c r="BJ193" s="141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3"/>
      <c r="CA193" s="141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3"/>
      <c r="CP193" s="141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3"/>
    </row>
    <row r="194" spans="1:108" s="38" customFormat="1" ht="31.5" customHeight="1">
      <c r="A194" s="190" t="s">
        <v>129</v>
      </c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2"/>
      <c r="AT194" s="168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70"/>
      <c r="BJ194" s="141">
        <f>BJ195</f>
        <v>0</v>
      </c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3"/>
      <c r="CA194" s="141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3"/>
      <c r="CP194" s="152">
        <f t="shared" si="2"/>
        <v>0</v>
      </c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4"/>
    </row>
    <row r="195" spans="1:108" s="38" customFormat="1" ht="14.25" customHeight="1">
      <c r="A195" s="144" t="s">
        <v>194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6"/>
      <c r="AT195" s="168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70"/>
      <c r="BJ195" s="141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3"/>
      <c r="CA195" s="141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3"/>
      <c r="CP195" s="152">
        <f t="shared" si="2"/>
        <v>0</v>
      </c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4"/>
    </row>
    <row r="196" spans="1:108" s="6" customFormat="1" ht="30" customHeight="1">
      <c r="A196" s="37"/>
      <c r="B196" s="162" t="s">
        <v>102</v>
      </c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3"/>
      <c r="AT196" s="149" t="s">
        <v>177</v>
      </c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1"/>
      <c r="BJ196" s="152">
        <f>BJ202+BJ204+BJ205</f>
        <v>58500</v>
      </c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4"/>
      <c r="CA196" s="152">
        <f>CA197</f>
        <v>10000</v>
      </c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4"/>
      <c r="CP196" s="152">
        <f t="shared" si="2"/>
        <v>10000</v>
      </c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4"/>
    </row>
    <row r="197" spans="1:108" s="38" customFormat="1" ht="31.5" customHeight="1">
      <c r="A197" s="190" t="s">
        <v>127</v>
      </c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2"/>
      <c r="AT197" s="168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70"/>
      <c r="BJ197" s="152">
        <f>BJ202</f>
        <v>45000</v>
      </c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4"/>
      <c r="CA197" s="152">
        <f>CA199</f>
        <v>10000</v>
      </c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4"/>
      <c r="CP197" s="152">
        <f t="shared" si="2"/>
        <v>10000</v>
      </c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4"/>
    </row>
    <row r="198" spans="1:108" s="38" customFormat="1" ht="14.25" customHeight="1">
      <c r="A198" s="144" t="s">
        <v>7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6"/>
      <c r="AT198" s="168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70"/>
      <c r="BJ198" s="152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4"/>
      <c r="CA198" s="152"/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4"/>
      <c r="CP198" s="152">
        <f t="shared" si="2"/>
        <v>0</v>
      </c>
      <c r="CQ198" s="153"/>
      <c r="CR198" s="153"/>
      <c r="CS198" s="153"/>
      <c r="CT198" s="153"/>
      <c r="CU198" s="153"/>
      <c r="CV198" s="153"/>
      <c r="CW198" s="153"/>
      <c r="CX198" s="153"/>
      <c r="CY198" s="153"/>
      <c r="CZ198" s="153"/>
      <c r="DA198" s="153"/>
      <c r="DB198" s="153"/>
      <c r="DC198" s="153"/>
      <c r="DD198" s="154"/>
    </row>
    <row r="199" spans="1:108" s="38" customFormat="1" ht="14.25" customHeight="1">
      <c r="A199" s="144" t="s">
        <v>125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6"/>
      <c r="AT199" s="168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70"/>
      <c r="BJ199" s="152">
        <v>45000</v>
      </c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4"/>
      <c r="CA199" s="152">
        <v>10000</v>
      </c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4"/>
      <c r="CP199" s="152">
        <f t="shared" si="2"/>
        <v>10000</v>
      </c>
      <c r="CQ199" s="153"/>
      <c r="CR199" s="153"/>
      <c r="CS199" s="153"/>
      <c r="CT199" s="153"/>
      <c r="CU199" s="153"/>
      <c r="CV199" s="153"/>
      <c r="CW199" s="153"/>
      <c r="CX199" s="153"/>
      <c r="CY199" s="153"/>
      <c r="CZ199" s="153"/>
      <c r="DA199" s="153"/>
      <c r="DB199" s="153"/>
      <c r="DC199" s="153"/>
      <c r="DD199" s="154"/>
    </row>
    <row r="200" spans="1:108" s="38" customFormat="1" ht="14.25" customHeight="1">
      <c r="A200" s="144" t="s">
        <v>126</v>
      </c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6"/>
      <c r="AT200" s="168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70"/>
      <c r="BJ200" s="171">
        <v>0</v>
      </c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3"/>
      <c r="CA200" s="171">
        <f>BJ200</f>
        <v>0</v>
      </c>
      <c r="CB200" s="172"/>
      <c r="CC200" s="172"/>
      <c r="CD200" s="172"/>
      <c r="CE200" s="172"/>
      <c r="CF200" s="172"/>
      <c r="CG200" s="172"/>
      <c r="CH200" s="172"/>
      <c r="CI200" s="172"/>
      <c r="CJ200" s="172"/>
      <c r="CK200" s="172"/>
      <c r="CL200" s="172"/>
      <c r="CM200" s="172"/>
      <c r="CN200" s="172"/>
      <c r="CO200" s="173"/>
      <c r="CP200" s="152">
        <f t="shared" si="2"/>
        <v>0</v>
      </c>
      <c r="CQ200" s="153"/>
      <c r="CR200" s="153"/>
      <c r="CS200" s="153"/>
      <c r="CT200" s="153"/>
      <c r="CU200" s="153"/>
      <c r="CV200" s="153"/>
      <c r="CW200" s="153"/>
      <c r="CX200" s="153"/>
      <c r="CY200" s="153"/>
      <c r="CZ200" s="153"/>
      <c r="DA200" s="153"/>
      <c r="DB200" s="153"/>
      <c r="DC200" s="153"/>
      <c r="DD200" s="154"/>
    </row>
    <row r="201" spans="1:108" s="38" customFormat="1" ht="19.5" customHeight="1">
      <c r="A201" s="164" t="s">
        <v>7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40"/>
      <c r="AT201" s="168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70"/>
      <c r="BJ201" s="152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4"/>
      <c r="CA201" s="152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4"/>
      <c r="CP201" s="152">
        <f aca="true" t="shared" si="3" ref="CP201:CP223">CA201</f>
        <v>0</v>
      </c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4"/>
    </row>
    <row r="202" spans="1:108" s="38" customFormat="1" ht="48" customHeight="1">
      <c r="A202" s="144" t="s">
        <v>155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6"/>
      <c r="AT202" s="168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70"/>
      <c r="BJ202" s="152">
        <f>BJ199</f>
        <v>45000</v>
      </c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4"/>
      <c r="CA202" s="152">
        <f>CA199</f>
        <v>10000</v>
      </c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4"/>
      <c r="CP202" s="152">
        <f t="shared" si="3"/>
        <v>10000</v>
      </c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4"/>
    </row>
    <row r="203" spans="1:108" s="38" customFormat="1" ht="45" customHeight="1">
      <c r="A203" s="164" t="s">
        <v>156</v>
      </c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40"/>
      <c r="AT203" s="168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70"/>
      <c r="BJ203" s="141">
        <v>0</v>
      </c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3"/>
      <c r="CA203" s="141">
        <f>BJ203</f>
        <v>0</v>
      </c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3"/>
      <c r="CP203" s="152">
        <f t="shared" si="3"/>
        <v>0</v>
      </c>
      <c r="CQ203" s="153"/>
      <c r="CR203" s="153"/>
      <c r="CS203" s="153"/>
      <c r="CT203" s="153"/>
      <c r="CU203" s="153"/>
      <c r="CV203" s="153"/>
      <c r="CW203" s="153"/>
      <c r="CX203" s="153"/>
      <c r="CY203" s="153"/>
      <c r="CZ203" s="153"/>
      <c r="DA203" s="153"/>
      <c r="DB203" s="153"/>
      <c r="DC203" s="153"/>
      <c r="DD203" s="154"/>
    </row>
    <row r="204" spans="1:108" s="38" customFormat="1" ht="45" customHeight="1">
      <c r="A204" s="37"/>
      <c r="B204" s="139" t="s">
        <v>129</v>
      </c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40"/>
      <c r="AT204" s="58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60"/>
      <c r="BJ204" s="141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3"/>
      <c r="CA204" s="141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3"/>
      <c r="CP204" s="152"/>
      <c r="CQ204" s="153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3"/>
      <c r="DB204" s="153"/>
      <c r="DC204" s="153"/>
      <c r="DD204" s="154"/>
    </row>
    <row r="205" spans="1:108" s="38" customFormat="1" ht="45" customHeight="1">
      <c r="A205" s="37"/>
      <c r="B205" s="139" t="s">
        <v>199</v>
      </c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40"/>
      <c r="AT205" s="58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60"/>
      <c r="BJ205" s="141">
        <v>13500</v>
      </c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3"/>
      <c r="CA205" s="56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57"/>
      <c r="CP205" s="54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55"/>
    </row>
    <row r="206" spans="1:108" s="6" customFormat="1" ht="30" customHeight="1">
      <c r="A206" s="37"/>
      <c r="B206" s="162" t="s">
        <v>103</v>
      </c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3"/>
      <c r="AT206" s="149" t="s">
        <v>178</v>
      </c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1"/>
      <c r="BJ206" s="152">
        <f>BJ207+BJ219+BJ222+BJ214</f>
        <v>2438258.81</v>
      </c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4"/>
      <c r="CA206" s="152">
        <f>CA207+CA219+CA222</f>
        <v>2466178.81</v>
      </c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4"/>
      <c r="CP206" s="152">
        <f t="shared" si="3"/>
        <v>2466178.81</v>
      </c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4"/>
    </row>
    <row r="207" spans="1:108" s="38" customFormat="1" ht="29.25" customHeight="1">
      <c r="A207" s="190" t="s">
        <v>127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2"/>
      <c r="AT207" s="168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70"/>
      <c r="BJ207" s="152">
        <f>BJ209+BJ210</f>
        <v>710678.81</v>
      </c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4"/>
      <c r="CA207" s="152">
        <f>CA209+CA210</f>
        <v>784678.81</v>
      </c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4"/>
      <c r="CP207" s="152">
        <f t="shared" si="3"/>
        <v>784678.81</v>
      </c>
      <c r="CQ207" s="153"/>
      <c r="CR207" s="153"/>
      <c r="CS207" s="153"/>
      <c r="CT207" s="153"/>
      <c r="CU207" s="153"/>
      <c r="CV207" s="153"/>
      <c r="CW207" s="153"/>
      <c r="CX207" s="153"/>
      <c r="CY207" s="153"/>
      <c r="CZ207" s="153"/>
      <c r="DA207" s="153"/>
      <c r="DB207" s="153"/>
      <c r="DC207" s="153"/>
      <c r="DD207" s="154"/>
    </row>
    <row r="208" spans="1:108" s="38" customFormat="1" ht="14.25" customHeight="1">
      <c r="A208" s="144" t="s">
        <v>7</v>
      </c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6"/>
      <c r="AT208" s="168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70"/>
      <c r="BJ208" s="141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3"/>
      <c r="CA208" s="141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3"/>
      <c r="CP208" s="152">
        <f t="shared" si="3"/>
        <v>0</v>
      </c>
      <c r="CQ208" s="153"/>
      <c r="CR208" s="153"/>
      <c r="CS208" s="153"/>
      <c r="CT208" s="153"/>
      <c r="CU208" s="153"/>
      <c r="CV208" s="153"/>
      <c r="CW208" s="153"/>
      <c r="CX208" s="153"/>
      <c r="CY208" s="153"/>
      <c r="CZ208" s="153"/>
      <c r="DA208" s="153"/>
      <c r="DB208" s="153"/>
      <c r="DC208" s="153"/>
      <c r="DD208" s="154"/>
    </row>
    <row r="209" spans="1:108" s="38" customFormat="1" ht="14.25" customHeight="1">
      <c r="A209" s="144" t="s">
        <v>125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6"/>
      <c r="AT209" s="168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70"/>
      <c r="BJ209" s="174">
        <v>710678.81</v>
      </c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6"/>
      <c r="CA209" s="174">
        <f>SUM(CA212:CO213)</f>
        <v>784678.81</v>
      </c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6"/>
      <c r="CP209" s="141">
        <f t="shared" si="3"/>
        <v>784678.81</v>
      </c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3"/>
    </row>
    <row r="210" spans="1:108" s="38" customFormat="1" ht="14.25" customHeight="1">
      <c r="A210" s="144" t="s">
        <v>126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6"/>
      <c r="AT210" s="168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70"/>
      <c r="BJ210" s="141">
        <v>0</v>
      </c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3"/>
      <c r="CA210" s="141">
        <v>0</v>
      </c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3"/>
      <c r="CP210" s="141">
        <f t="shared" si="3"/>
        <v>0</v>
      </c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3"/>
    </row>
    <row r="211" spans="1:108" s="38" customFormat="1" ht="14.25" customHeight="1">
      <c r="A211" s="164" t="s">
        <v>7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40"/>
      <c r="AT211" s="58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60"/>
      <c r="BJ211" s="141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57"/>
      <c r="CA211" s="141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3"/>
      <c r="CP211" s="141">
        <f t="shared" si="3"/>
        <v>0</v>
      </c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3"/>
    </row>
    <row r="212" spans="1:108" s="38" customFormat="1" ht="58.5" customHeight="1">
      <c r="A212" s="139" t="s">
        <v>183</v>
      </c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40"/>
      <c r="AS212" s="67"/>
      <c r="AT212" s="58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60"/>
      <c r="BJ212" s="141">
        <v>710678.81</v>
      </c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3"/>
      <c r="CA212" s="141">
        <v>331558.81</v>
      </c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3"/>
      <c r="CP212" s="141">
        <f t="shared" si="3"/>
        <v>331558.81</v>
      </c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3"/>
    </row>
    <row r="213" spans="1:108" s="38" customFormat="1" ht="43.5" customHeight="1">
      <c r="A213" s="164" t="s">
        <v>156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40"/>
      <c r="AT213" s="58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60"/>
      <c r="BJ213" s="141">
        <v>0</v>
      </c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57"/>
      <c r="CA213" s="56"/>
      <c r="CB213" s="142">
        <v>453120</v>
      </c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3"/>
      <c r="CP213" s="141">
        <f>CB213</f>
        <v>453120</v>
      </c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3"/>
    </row>
    <row r="214" spans="1:108" s="38" customFormat="1" ht="15" customHeight="1">
      <c r="A214" s="190" t="s">
        <v>128</v>
      </c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2"/>
      <c r="AT214" s="168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70"/>
      <c r="BJ214" s="152">
        <f>BJ216+BJ217+BJ218</f>
        <v>46080</v>
      </c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4"/>
      <c r="CA214" s="152">
        <v>0</v>
      </c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4"/>
      <c r="CP214" s="152">
        <v>0</v>
      </c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4"/>
    </row>
    <row r="215" spans="1:108" s="38" customFormat="1" ht="15" customHeight="1">
      <c r="A215" s="144" t="s">
        <v>7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6"/>
      <c r="AT215" s="168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70"/>
      <c r="BJ215" s="141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3"/>
      <c r="CA215" s="141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3"/>
      <c r="CP215" s="152">
        <f t="shared" si="3"/>
        <v>0</v>
      </c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4"/>
    </row>
    <row r="216" spans="1:108" s="38" customFormat="1" ht="15" customHeight="1">
      <c r="A216" s="144" t="s">
        <v>138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6"/>
      <c r="AT216" s="168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70"/>
      <c r="BJ216" s="141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3"/>
      <c r="CA216" s="141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3"/>
      <c r="CP216" s="152">
        <f t="shared" si="3"/>
        <v>0</v>
      </c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4"/>
    </row>
    <row r="217" spans="1:169" s="38" customFormat="1" ht="30.75" customHeight="1">
      <c r="A217" s="177" t="s">
        <v>158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9"/>
      <c r="AT217" s="168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70"/>
      <c r="BJ217" s="141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3"/>
      <c r="CA217" s="141">
        <f>BJ217</f>
        <v>0</v>
      </c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3"/>
      <c r="CP217" s="152">
        <f t="shared" si="3"/>
        <v>0</v>
      </c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4"/>
      <c r="DP217" s="108" t="s">
        <v>160</v>
      </c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</row>
    <row r="218" spans="1:183" s="38" customFormat="1" ht="106.5" customHeight="1">
      <c r="A218" s="180" t="s">
        <v>186</v>
      </c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2"/>
      <c r="AT218" s="168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70"/>
      <c r="BJ218" s="141">
        <v>46080</v>
      </c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3"/>
      <c r="CA218" s="141">
        <v>0</v>
      </c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3"/>
      <c r="CP218" s="152">
        <v>0</v>
      </c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4"/>
      <c r="DQ218" s="108" t="s">
        <v>196</v>
      </c>
      <c r="DR218" s="108"/>
      <c r="DS218" s="108"/>
      <c r="DT218" s="108"/>
      <c r="DU218" s="108"/>
      <c r="DV218" s="108"/>
      <c r="DW218" s="108"/>
      <c r="DX218" s="108"/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8"/>
      <c r="EO218" s="108"/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71"/>
      <c r="FX218" s="71"/>
      <c r="FY218" s="71"/>
      <c r="FZ218" s="71"/>
      <c r="GA218" s="71"/>
    </row>
    <row r="219" spans="1:108" s="38" customFormat="1" ht="29.25" customHeight="1">
      <c r="A219" s="190" t="s">
        <v>129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192"/>
      <c r="AT219" s="168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70"/>
      <c r="BJ219" s="152">
        <f>BJ221</f>
        <v>0</v>
      </c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4"/>
      <c r="CA219" s="152">
        <f>BJ219</f>
        <v>0</v>
      </c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4"/>
      <c r="CP219" s="152">
        <f t="shared" si="3"/>
        <v>0</v>
      </c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4"/>
    </row>
    <row r="220" spans="1:108" s="38" customFormat="1" ht="14.25" customHeight="1">
      <c r="A220" s="144" t="s">
        <v>7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6"/>
      <c r="AT220" s="168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70"/>
      <c r="BJ220" s="141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3"/>
      <c r="CA220" s="141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3"/>
      <c r="CP220" s="152">
        <f t="shared" si="3"/>
        <v>0</v>
      </c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4"/>
    </row>
    <row r="221" spans="1:108" s="38" customFormat="1" ht="14.25" customHeight="1">
      <c r="A221" s="183" t="s">
        <v>148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4"/>
      <c r="AT221" s="168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70"/>
      <c r="BJ221" s="141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3"/>
      <c r="CA221" s="141">
        <f>BJ221</f>
        <v>0</v>
      </c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3"/>
      <c r="CP221" s="152">
        <f t="shared" si="3"/>
        <v>0</v>
      </c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4"/>
    </row>
    <row r="222" spans="1:108" s="38" customFormat="1" ht="14.25" customHeight="1">
      <c r="A222" s="161" t="s">
        <v>124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3"/>
      <c r="AT222" s="168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70"/>
      <c r="BJ222" s="152">
        <v>1681500</v>
      </c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4"/>
      <c r="CA222" s="152">
        <f>BJ222</f>
        <v>1681500</v>
      </c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4"/>
      <c r="CP222" s="152">
        <f t="shared" si="3"/>
        <v>1681500</v>
      </c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4"/>
    </row>
    <row r="223" spans="1:108" s="38" customFormat="1" ht="14.25" customHeight="1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5"/>
      <c r="AT223" s="168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70"/>
      <c r="BJ223" s="141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3"/>
      <c r="CA223" s="141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3"/>
      <c r="CP223" s="152">
        <f t="shared" si="3"/>
        <v>0</v>
      </c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4"/>
    </row>
    <row r="224" ht="12" customHeight="1"/>
    <row r="225" spans="1:56" ht="14.25" customHeight="1">
      <c r="A225" s="6" t="s">
        <v>120</v>
      </c>
      <c r="B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108" ht="14.25" customHeight="1">
      <c r="A226" s="6" t="s">
        <v>83</v>
      </c>
      <c r="B226" s="6"/>
      <c r="BE226" s="211"/>
      <c r="BF226" s="211"/>
      <c r="BG226" s="211"/>
      <c r="BH226" s="211"/>
      <c r="BI226" s="211"/>
      <c r="BJ226" s="211"/>
      <c r="BK226" s="211"/>
      <c r="BL226" s="211"/>
      <c r="BM226" s="211"/>
      <c r="BN226" s="211"/>
      <c r="BO226" s="211"/>
      <c r="BP226" s="211"/>
      <c r="BQ226" s="211"/>
      <c r="BR226" s="211"/>
      <c r="BS226" s="211"/>
      <c r="BT226" s="211"/>
      <c r="BU226" s="211"/>
      <c r="BV226" s="211"/>
      <c r="BW226" s="211"/>
      <c r="BX226" s="211"/>
      <c r="CA226" s="211" t="s">
        <v>149</v>
      </c>
      <c r="CB226" s="211"/>
      <c r="CC226" s="211"/>
      <c r="CD226" s="211"/>
      <c r="CE226" s="211"/>
      <c r="CF226" s="211"/>
      <c r="CG226" s="211"/>
      <c r="CH226" s="211"/>
      <c r="CI226" s="211"/>
      <c r="CJ226" s="211"/>
      <c r="CK226" s="211"/>
      <c r="CL226" s="211"/>
      <c r="CM226" s="211"/>
      <c r="CN226" s="211"/>
      <c r="CO226" s="211"/>
      <c r="CP226" s="211"/>
      <c r="CQ226" s="211"/>
      <c r="CR226" s="211"/>
      <c r="CS226" s="211"/>
      <c r="CT226" s="211"/>
      <c r="CU226" s="211"/>
      <c r="CV226" s="211"/>
      <c r="CW226" s="211"/>
      <c r="CX226" s="211"/>
      <c r="CY226" s="211"/>
      <c r="CZ226" s="211"/>
      <c r="DA226" s="211"/>
      <c r="DB226" s="211"/>
      <c r="DC226" s="211"/>
      <c r="DD226" s="211"/>
    </row>
    <row r="227" spans="1:108" s="2" customFormat="1" ht="12">
      <c r="A227" s="39"/>
      <c r="B227" s="39"/>
      <c r="BE227" s="210" t="s">
        <v>13</v>
      </c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CA227" s="210" t="s">
        <v>14</v>
      </c>
      <c r="CB227" s="210"/>
      <c r="CC227" s="210"/>
      <c r="CD227" s="210"/>
      <c r="CE227" s="210"/>
      <c r="CF227" s="210"/>
      <c r="CG227" s="210"/>
      <c r="CH227" s="210"/>
      <c r="CI227" s="210"/>
      <c r="CJ227" s="210"/>
      <c r="CK227" s="210"/>
      <c r="CL227" s="210"/>
      <c r="CM227" s="210"/>
      <c r="CN227" s="210"/>
      <c r="CO227" s="210"/>
      <c r="CP227" s="210"/>
      <c r="CQ227" s="210"/>
      <c r="CR227" s="210"/>
      <c r="CS227" s="210"/>
      <c r="CT227" s="210"/>
      <c r="CU227" s="210"/>
      <c r="CV227" s="210"/>
      <c r="CW227" s="210"/>
      <c r="CX227" s="210"/>
      <c r="CY227" s="210"/>
      <c r="CZ227" s="210"/>
      <c r="DA227" s="210"/>
      <c r="DB227" s="210"/>
      <c r="DC227" s="210"/>
      <c r="DD227" s="210"/>
    </row>
    <row r="228" spans="1:108" ht="14.25" customHeight="1">
      <c r="A228" s="6"/>
      <c r="B228" s="6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</row>
    <row r="229" spans="1:108" ht="14.25" customHeight="1">
      <c r="A229" s="6"/>
      <c r="B229" s="6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</row>
    <row r="230" spans="1:108" ht="14.25" customHeight="1">
      <c r="A230" s="6" t="s">
        <v>100</v>
      </c>
      <c r="B230" s="6"/>
      <c r="BE230" s="211"/>
      <c r="BF230" s="211"/>
      <c r="BG230" s="211"/>
      <c r="BH230" s="211"/>
      <c r="BI230" s="211"/>
      <c r="BJ230" s="211"/>
      <c r="BK230" s="211"/>
      <c r="BL230" s="211"/>
      <c r="BM230" s="211"/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11"/>
      <c r="BX230" s="211"/>
      <c r="CA230" s="211" t="s">
        <v>140</v>
      </c>
      <c r="CB230" s="211"/>
      <c r="CC230" s="211"/>
      <c r="CD230" s="211"/>
      <c r="CE230" s="211"/>
      <c r="CF230" s="211"/>
      <c r="CG230" s="211"/>
      <c r="CH230" s="211"/>
      <c r="CI230" s="211"/>
      <c r="CJ230" s="211"/>
      <c r="CK230" s="211"/>
      <c r="CL230" s="211"/>
      <c r="CM230" s="211"/>
      <c r="CN230" s="211"/>
      <c r="CO230" s="211"/>
      <c r="CP230" s="211"/>
      <c r="CQ230" s="211"/>
      <c r="CR230" s="211"/>
      <c r="CS230" s="211"/>
      <c r="CT230" s="211"/>
      <c r="CU230" s="211"/>
      <c r="CV230" s="211"/>
      <c r="CW230" s="211"/>
      <c r="CX230" s="211"/>
      <c r="CY230" s="211"/>
      <c r="CZ230" s="211"/>
      <c r="DA230" s="211"/>
      <c r="DB230" s="211"/>
      <c r="DC230" s="211"/>
      <c r="DD230" s="211"/>
    </row>
    <row r="231" spans="1:108" s="2" customFormat="1" ht="15.75" customHeight="1">
      <c r="A231" s="39"/>
      <c r="B231" s="39"/>
      <c r="BE231" s="210" t="s">
        <v>13</v>
      </c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CA231" s="210" t="s">
        <v>14</v>
      </c>
      <c r="CB231" s="210"/>
      <c r="CC231" s="210"/>
      <c r="CD231" s="210"/>
      <c r="CE231" s="210"/>
      <c r="CF231" s="210"/>
      <c r="CG231" s="210"/>
      <c r="CH231" s="210"/>
      <c r="CI231" s="210"/>
      <c r="CJ231" s="210"/>
      <c r="CK231" s="210"/>
      <c r="CL231" s="210"/>
      <c r="CM231" s="210"/>
      <c r="CN231" s="210"/>
      <c r="CO231" s="210"/>
      <c r="CP231" s="210"/>
      <c r="CQ231" s="210"/>
      <c r="CR231" s="210"/>
      <c r="CS231" s="210"/>
      <c r="CT231" s="210"/>
      <c r="CU231" s="210"/>
      <c r="CV231" s="210"/>
      <c r="CW231" s="210"/>
      <c r="CX231" s="210"/>
      <c r="CY231" s="210"/>
      <c r="CZ231" s="210"/>
      <c r="DA231" s="210"/>
      <c r="DB231" s="210"/>
      <c r="DC231" s="210"/>
      <c r="DD231" s="210"/>
    </row>
    <row r="232" spans="1:108" s="45" customFormat="1" ht="14.25" customHeight="1">
      <c r="A232" s="44" t="s">
        <v>74</v>
      </c>
      <c r="B232" s="44"/>
      <c r="BE232" s="209"/>
      <c r="BF232" s="209"/>
      <c r="BG232" s="209"/>
      <c r="BH232" s="209"/>
      <c r="BI232" s="209"/>
      <c r="BJ232" s="209"/>
      <c r="BK232" s="209"/>
      <c r="BL232" s="209"/>
      <c r="BM232" s="209"/>
      <c r="BN232" s="209"/>
      <c r="BO232" s="209"/>
      <c r="BP232" s="209"/>
      <c r="BQ232" s="209"/>
      <c r="BR232" s="209"/>
      <c r="BS232" s="209"/>
      <c r="BT232" s="209"/>
      <c r="BU232" s="209"/>
      <c r="BV232" s="209"/>
      <c r="BW232" s="209"/>
      <c r="BX232" s="209"/>
      <c r="CA232" s="209" t="s">
        <v>141</v>
      </c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</row>
    <row r="233" spans="1:108" s="2" customFormat="1" ht="13.5" customHeight="1">
      <c r="A233" s="39"/>
      <c r="B233" s="39"/>
      <c r="BE233" s="210" t="s">
        <v>13</v>
      </c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CA233" s="210" t="s">
        <v>14</v>
      </c>
      <c r="CB233" s="210"/>
      <c r="CC233" s="210"/>
      <c r="CD233" s="210"/>
      <c r="CE233" s="210"/>
      <c r="CF233" s="210"/>
      <c r="CG233" s="210"/>
      <c r="CH233" s="210"/>
      <c r="CI233" s="210"/>
      <c r="CJ233" s="210"/>
      <c r="CK233" s="210"/>
      <c r="CL233" s="210"/>
      <c r="CM233" s="210"/>
      <c r="CN233" s="210"/>
      <c r="CO233" s="210"/>
      <c r="CP233" s="210"/>
      <c r="CQ233" s="210"/>
      <c r="CR233" s="210"/>
      <c r="CS233" s="210"/>
      <c r="CT233" s="210"/>
      <c r="CU233" s="210"/>
      <c r="CV233" s="210"/>
      <c r="CW233" s="210"/>
      <c r="CX233" s="210"/>
      <c r="CY233" s="210"/>
      <c r="CZ233" s="210"/>
      <c r="DA233" s="210"/>
      <c r="DB233" s="210"/>
      <c r="DC233" s="210"/>
      <c r="DD233" s="210"/>
    </row>
    <row r="234" spans="1:35" s="45" customFormat="1" ht="12" customHeight="1">
      <c r="A234" s="44" t="s">
        <v>75</v>
      </c>
      <c r="B234" s="44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</row>
    <row r="235" s="45" customFormat="1" ht="15" customHeight="1"/>
    <row r="236" spans="2:36" s="45" customFormat="1" ht="12" customHeight="1">
      <c r="B236" s="46" t="s">
        <v>2</v>
      </c>
      <c r="C236" s="213" t="s">
        <v>211</v>
      </c>
      <c r="D236" s="213"/>
      <c r="E236" s="213"/>
      <c r="F236" s="213"/>
      <c r="G236" s="45">
        <v>12</v>
      </c>
      <c r="J236" s="213" t="s">
        <v>212</v>
      </c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4">
        <v>20</v>
      </c>
      <c r="AC236" s="214"/>
      <c r="AD236" s="214"/>
      <c r="AE236" s="214"/>
      <c r="AF236" s="215" t="s">
        <v>190</v>
      </c>
      <c r="AG236" s="215"/>
      <c r="AH236" s="215"/>
      <c r="AI236" s="215"/>
      <c r="AJ236" s="45" t="s">
        <v>3</v>
      </c>
    </row>
    <row r="237" s="45" customFormat="1" ht="3" customHeight="1"/>
  </sheetData>
  <sheetProtection/>
  <mergeCells count="1057">
    <mergeCell ref="CP159:DD159"/>
    <mergeCell ref="CA167:CN167"/>
    <mergeCell ref="CA168:CN168"/>
    <mergeCell ref="B153:AS153"/>
    <mergeCell ref="A168:AS168"/>
    <mergeCell ref="CP161:DD161"/>
    <mergeCell ref="CP155:DD155"/>
    <mergeCell ref="A162:AS162"/>
    <mergeCell ref="AT162:BI162"/>
    <mergeCell ref="BJ168:BY168"/>
    <mergeCell ref="CA152:CO152"/>
    <mergeCell ref="A167:AR167"/>
    <mergeCell ref="B159:AS159"/>
    <mergeCell ref="BJ166:BY166"/>
    <mergeCell ref="BJ167:BY167"/>
    <mergeCell ref="CA155:CO155"/>
    <mergeCell ref="CA159:CO159"/>
    <mergeCell ref="B154:AS154"/>
    <mergeCell ref="BJ164:BZ164"/>
    <mergeCell ref="BJ161:BZ161"/>
    <mergeCell ref="CP218:DD218"/>
    <mergeCell ref="BJ51:BZ51"/>
    <mergeCell ref="CA51:CN51"/>
    <mergeCell ref="CA82:CO82"/>
    <mergeCell ref="BJ153:BZ153"/>
    <mergeCell ref="CA153:CO153"/>
    <mergeCell ref="BJ151:BZ151"/>
    <mergeCell ref="CA151:CO151"/>
    <mergeCell ref="CA166:CO166"/>
    <mergeCell ref="BJ159:BZ159"/>
    <mergeCell ref="CA202:CO202"/>
    <mergeCell ref="CA203:CO203"/>
    <mergeCell ref="DP217:FM217"/>
    <mergeCell ref="CA211:CO211"/>
    <mergeCell ref="CA212:CO212"/>
    <mergeCell ref="CB213:CO213"/>
    <mergeCell ref="CP216:DD216"/>
    <mergeCell ref="CP217:DD217"/>
    <mergeCell ref="CP207:DD207"/>
    <mergeCell ref="CP214:DD214"/>
    <mergeCell ref="BJ190:BY190"/>
    <mergeCell ref="BJ191:BY191"/>
    <mergeCell ref="AT194:BI194"/>
    <mergeCell ref="B206:AS206"/>
    <mergeCell ref="BJ212:BZ212"/>
    <mergeCell ref="A190:AS190"/>
    <mergeCell ref="BJ183:BZ183"/>
    <mergeCell ref="A176:AR176"/>
    <mergeCell ref="CA186:CO186"/>
    <mergeCell ref="CA185:CO185"/>
    <mergeCell ref="AT186:BI186"/>
    <mergeCell ref="BJ186:BZ186"/>
    <mergeCell ref="A182:AS182"/>
    <mergeCell ref="AT181:BI181"/>
    <mergeCell ref="CA180:CO180"/>
    <mergeCell ref="CA179:CO179"/>
    <mergeCell ref="A144:AS144"/>
    <mergeCell ref="A145:AS145"/>
    <mergeCell ref="A143:AR143"/>
    <mergeCell ref="B142:AS142"/>
    <mergeCell ref="A155:AS155"/>
    <mergeCell ref="AT155:BI155"/>
    <mergeCell ref="B151:AS151"/>
    <mergeCell ref="A148:AS148"/>
    <mergeCell ref="B152:AS152"/>
    <mergeCell ref="AT151:BI151"/>
    <mergeCell ref="A126:AS126"/>
    <mergeCell ref="B127:AR127"/>
    <mergeCell ref="BJ126:BY126"/>
    <mergeCell ref="BJ127:BY127"/>
    <mergeCell ref="A130:AS130"/>
    <mergeCell ref="BK141:BY141"/>
    <mergeCell ref="A131:AS131"/>
    <mergeCell ref="AT131:BI131"/>
    <mergeCell ref="BJ131:BZ131"/>
    <mergeCell ref="BJ133:BZ133"/>
    <mergeCell ref="A125:AS125"/>
    <mergeCell ref="BJ125:BY125"/>
    <mergeCell ref="CA125:CN125"/>
    <mergeCell ref="A119:AS119"/>
    <mergeCell ref="A118:AR118"/>
    <mergeCell ref="BJ119:BZ119"/>
    <mergeCell ref="BJ122:BZ122"/>
    <mergeCell ref="BJ123:BZ123"/>
    <mergeCell ref="CA122:CO122"/>
    <mergeCell ref="CA123:CO123"/>
    <mergeCell ref="BJ110:BY110"/>
    <mergeCell ref="BK111:BY111"/>
    <mergeCell ref="CA118:CN118"/>
    <mergeCell ref="CA119:CN119"/>
    <mergeCell ref="BJ117:BY117"/>
    <mergeCell ref="CA117:CN117"/>
    <mergeCell ref="BJ118:BZ118"/>
    <mergeCell ref="BJ115:BZ115"/>
    <mergeCell ref="BJ116:BZ116"/>
    <mergeCell ref="CA116:CO116"/>
    <mergeCell ref="CA69:CO69"/>
    <mergeCell ref="CA70:CO70"/>
    <mergeCell ref="CA71:CO71"/>
    <mergeCell ref="BJ66:BZ66"/>
    <mergeCell ref="CA66:CN66"/>
    <mergeCell ref="BJ70:BZ70"/>
    <mergeCell ref="A82:AS82"/>
    <mergeCell ref="A80:AS80"/>
    <mergeCell ref="BK80:BZ80"/>
    <mergeCell ref="CA80:CO80"/>
    <mergeCell ref="B81:AR81"/>
    <mergeCell ref="BJ81:BZ81"/>
    <mergeCell ref="CA81:CO81"/>
    <mergeCell ref="A78:AS78"/>
    <mergeCell ref="AT76:BI76"/>
    <mergeCell ref="CA77:CO77"/>
    <mergeCell ref="AT77:BI77"/>
    <mergeCell ref="AT78:BI78"/>
    <mergeCell ref="A77:AS77"/>
    <mergeCell ref="A76:AS76"/>
    <mergeCell ref="BJ76:BZ76"/>
    <mergeCell ref="CA78:CO78"/>
    <mergeCell ref="BJ77:BZ77"/>
    <mergeCell ref="BJ11:BZ11"/>
    <mergeCell ref="CA11:CO11"/>
    <mergeCell ref="AT11:BI11"/>
    <mergeCell ref="AT12:BI12"/>
    <mergeCell ref="CP223:DD223"/>
    <mergeCell ref="BJ219:BZ219"/>
    <mergeCell ref="CA219:CO219"/>
    <mergeCell ref="BJ79:BZ79"/>
    <mergeCell ref="CA79:CN79"/>
    <mergeCell ref="BJ69:BZ69"/>
    <mergeCell ref="BJ12:BZ12"/>
    <mergeCell ref="CA12:CO12"/>
    <mergeCell ref="CP12:DD12"/>
    <mergeCell ref="BJ101:BY101"/>
    <mergeCell ref="BJ102:BY102"/>
    <mergeCell ref="BJ202:BZ202"/>
    <mergeCell ref="CA90:CN90"/>
    <mergeCell ref="CA73:CO73"/>
    <mergeCell ref="CA72:CO72"/>
    <mergeCell ref="CA65:CO65"/>
    <mergeCell ref="CA223:CO223"/>
    <mergeCell ref="A214:AS214"/>
    <mergeCell ref="AT214:BI214"/>
    <mergeCell ref="BJ214:BZ214"/>
    <mergeCell ref="CA214:CO214"/>
    <mergeCell ref="A219:AS219"/>
    <mergeCell ref="AT219:BI219"/>
    <mergeCell ref="A220:AS220"/>
    <mergeCell ref="AT196:BI196"/>
    <mergeCell ref="A192:AR192"/>
    <mergeCell ref="BJ192:BZ192"/>
    <mergeCell ref="BJ196:BZ196"/>
    <mergeCell ref="AT223:BI223"/>
    <mergeCell ref="BJ223:BZ223"/>
    <mergeCell ref="BJ203:BZ203"/>
    <mergeCell ref="A207:AS207"/>
    <mergeCell ref="AT207:BI207"/>
    <mergeCell ref="A211:AS211"/>
    <mergeCell ref="CP169:DD169"/>
    <mergeCell ref="BJ177:BZ177"/>
    <mergeCell ref="BJ173:BZ173"/>
    <mergeCell ref="BJ174:BY174"/>
    <mergeCell ref="CP170:DD170"/>
    <mergeCell ref="A197:AS197"/>
    <mergeCell ref="AT197:BI197"/>
    <mergeCell ref="BJ197:BZ197"/>
    <mergeCell ref="CA197:CO197"/>
    <mergeCell ref="CP197:DD197"/>
    <mergeCell ref="B161:AS161"/>
    <mergeCell ref="CA161:CO161"/>
    <mergeCell ref="AT161:BI161"/>
    <mergeCell ref="A146:AS146"/>
    <mergeCell ref="A147:AS147"/>
    <mergeCell ref="A149:AS149"/>
    <mergeCell ref="A150:AS150"/>
    <mergeCell ref="BJ155:BZ155"/>
    <mergeCell ref="BJ152:BZ152"/>
    <mergeCell ref="AT150:BI150"/>
    <mergeCell ref="AT149:BI149"/>
    <mergeCell ref="AT145:BI145"/>
    <mergeCell ref="AT146:BI146"/>
    <mergeCell ref="AT147:BI147"/>
    <mergeCell ref="CA144:CO144"/>
    <mergeCell ref="CP146:DD146"/>
    <mergeCell ref="CA145:CO145"/>
    <mergeCell ref="CA146:CO146"/>
    <mergeCell ref="CA147:CO147"/>
    <mergeCell ref="CA148:CO148"/>
    <mergeCell ref="A128:AS128"/>
    <mergeCell ref="AT128:BI128"/>
    <mergeCell ref="BJ128:BZ128"/>
    <mergeCell ref="CA128:CO128"/>
    <mergeCell ref="CP130:DD130"/>
    <mergeCell ref="CA142:CO142"/>
    <mergeCell ref="AT137:BI137"/>
    <mergeCell ref="CA137:CO137"/>
    <mergeCell ref="AT140:BI140"/>
    <mergeCell ref="A129:AS129"/>
    <mergeCell ref="CA131:CO131"/>
    <mergeCell ref="BJ148:BZ148"/>
    <mergeCell ref="BJ146:BZ146"/>
    <mergeCell ref="CB143:CO143"/>
    <mergeCell ref="CA149:CO149"/>
    <mergeCell ref="BJ143:BZ143"/>
    <mergeCell ref="BJ138:BZ138"/>
    <mergeCell ref="BJ137:BZ137"/>
    <mergeCell ref="A121:AS121"/>
    <mergeCell ref="AT121:BI121"/>
    <mergeCell ref="BJ121:BZ121"/>
    <mergeCell ref="CA121:CO121"/>
    <mergeCell ref="CP121:DD121"/>
    <mergeCell ref="A117:AS117"/>
    <mergeCell ref="A113:AS113"/>
    <mergeCell ref="AT113:BI113"/>
    <mergeCell ref="BJ113:BZ113"/>
    <mergeCell ref="CA113:CO113"/>
    <mergeCell ref="A115:AS115"/>
    <mergeCell ref="A116:AS116"/>
    <mergeCell ref="AT114:BI114"/>
    <mergeCell ref="AT115:BI115"/>
    <mergeCell ref="AT116:BI116"/>
    <mergeCell ref="CA114:CO114"/>
    <mergeCell ref="CP105:DD105"/>
    <mergeCell ref="CA102:CN102"/>
    <mergeCell ref="CA103:CN103"/>
    <mergeCell ref="BJ104:BZ104"/>
    <mergeCell ref="CP102:DD102"/>
    <mergeCell ref="CP103:DD103"/>
    <mergeCell ref="CA100:CO100"/>
    <mergeCell ref="CA109:CO109"/>
    <mergeCell ref="BJ109:BZ109"/>
    <mergeCell ref="BJ106:BZ106"/>
    <mergeCell ref="BJ107:BZ107"/>
    <mergeCell ref="BJ108:BZ108"/>
    <mergeCell ref="CA106:CO106"/>
    <mergeCell ref="CA97:CO97"/>
    <mergeCell ref="B96:AS96"/>
    <mergeCell ref="AT96:BI96"/>
    <mergeCell ref="BJ96:BZ96"/>
    <mergeCell ref="A97:AS97"/>
    <mergeCell ref="AT97:BI97"/>
    <mergeCell ref="B83:AS83"/>
    <mergeCell ref="A87:AS87"/>
    <mergeCell ref="A91:AS91"/>
    <mergeCell ref="AT93:BI93"/>
    <mergeCell ref="A95:AS95"/>
    <mergeCell ref="BJ97:BZ97"/>
    <mergeCell ref="A89:AS89"/>
    <mergeCell ref="A88:AS88"/>
    <mergeCell ref="A90:AS90"/>
    <mergeCell ref="A72:AS72"/>
    <mergeCell ref="A75:AS75"/>
    <mergeCell ref="AT75:BI75"/>
    <mergeCell ref="A73:AS73"/>
    <mergeCell ref="AT73:BI73"/>
    <mergeCell ref="A85:AS85"/>
    <mergeCell ref="A86:AS86"/>
    <mergeCell ref="A69:AS69"/>
    <mergeCell ref="A68:AS68"/>
    <mergeCell ref="CP95:DD95"/>
    <mergeCell ref="CP93:DD93"/>
    <mergeCell ref="A79:AS79"/>
    <mergeCell ref="BJ82:BY82"/>
    <mergeCell ref="A84:AS84"/>
    <mergeCell ref="BJ73:BZ73"/>
    <mergeCell ref="AT84:BI84"/>
    <mergeCell ref="BJ84:BZ84"/>
    <mergeCell ref="BJ46:BZ46"/>
    <mergeCell ref="BJ68:BZ68"/>
    <mergeCell ref="AT69:BI69"/>
    <mergeCell ref="A71:AS71"/>
    <mergeCell ref="CA45:CO45"/>
    <mergeCell ref="CP45:DD45"/>
    <mergeCell ref="CP46:DD46"/>
    <mergeCell ref="CP49:DD49"/>
    <mergeCell ref="CP50:DD50"/>
    <mergeCell ref="CA50:CO50"/>
    <mergeCell ref="A51:AS51"/>
    <mergeCell ref="CP58:DD58"/>
    <mergeCell ref="CA56:CO56"/>
    <mergeCell ref="AT58:BI58"/>
    <mergeCell ref="CA58:CO58"/>
    <mergeCell ref="BJ58:BZ58"/>
    <mergeCell ref="AT57:BI57"/>
    <mergeCell ref="AT53:BI53"/>
    <mergeCell ref="AT54:BI54"/>
    <mergeCell ref="AT51:BI51"/>
    <mergeCell ref="A223:AS223"/>
    <mergeCell ref="A2:DD2"/>
    <mergeCell ref="B196:AS196"/>
    <mergeCell ref="A38:AS38"/>
    <mergeCell ref="A53:AS53"/>
    <mergeCell ref="CP38:DD38"/>
    <mergeCell ref="A45:AS45"/>
    <mergeCell ref="A39:AS39"/>
    <mergeCell ref="A40:AS40"/>
    <mergeCell ref="A41:AS41"/>
    <mergeCell ref="BJ206:BZ206"/>
    <mergeCell ref="AT206:BI206"/>
    <mergeCell ref="A201:AS201"/>
    <mergeCell ref="AT201:BI201"/>
    <mergeCell ref="BJ201:BZ201"/>
    <mergeCell ref="A200:AS200"/>
    <mergeCell ref="B204:AS204"/>
    <mergeCell ref="BJ204:BZ204"/>
    <mergeCell ref="A202:AS202"/>
    <mergeCell ref="BJ195:BZ195"/>
    <mergeCell ref="A194:AS194"/>
    <mergeCell ref="CA36:CO36"/>
    <mergeCell ref="CA37:CO37"/>
    <mergeCell ref="CA53:CO53"/>
    <mergeCell ref="CP53:DD53"/>
    <mergeCell ref="A48:AS48"/>
    <mergeCell ref="CP67:DD67"/>
    <mergeCell ref="CP69:DD69"/>
    <mergeCell ref="AT83:BI83"/>
    <mergeCell ref="A189:AS189"/>
    <mergeCell ref="AT144:BI144"/>
    <mergeCell ref="BJ185:BZ185"/>
    <mergeCell ref="B185:AS185"/>
    <mergeCell ref="AT185:BI185"/>
    <mergeCell ref="BJ194:BZ194"/>
    <mergeCell ref="AT188:BI188"/>
    <mergeCell ref="AT189:BI189"/>
    <mergeCell ref="BJ187:BZ187"/>
    <mergeCell ref="BJ144:BZ144"/>
    <mergeCell ref="CP206:DD206"/>
    <mergeCell ref="CA136:CO136"/>
    <mergeCell ref="CA206:CO206"/>
    <mergeCell ref="CP120:DD120"/>
    <mergeCell ref="B191:AR191"/>
    <mergeCell ref="A186:AS186"/>
    <mergeCell ref="AT200:BI200"/>
    <mergeCell ref="A187:AS187"/>
    <mergeCell ref="A188:AS188"/>
    <mergeCell ref="AT136:BI136"/>
    <mergeCell ref="BJ36:BZ36"/>
    <mergeCell ref="BJ28:BZ28"/>
    <mergeCell ref="BJ29:BZ29"/>
    <mergeCell ref="CP219:DD219"/>
    <mergeCell ref="CA196:CO196"/>
    <mergeCell ref="CP73:DD73"/>
    <mergeCell ref="CP75:DD75"/>
    <mergeCell ref="CP196:DD196"/>
    <mergeCell ref="CA104:CO104"/>
    <mergeCell ref="CP77:DD77"/>
    <mergeCell ref="AT130:BI130"/>
    <mergeCell ref="CA120:CO120"/>
    <mergeCell ref="AT129:BI129"/>
    <mergeCell ref="BJ129:BZ129"/>
    <mergeCell ref="CA129:CO129"/>
    <mergeCell ref="A5:AS6"/>
    <mergeCell ref="AT5:BI6"/>
    <mergeCell ref="BJ7:BZ7"/>
    <mergeCell ref="BJ33:BZ33"/>
    <mergeCell ref="AT38:BI38"/>
    <mergeCell ref="BJ8:BZ8"/>
    <mergeCell ref="CA5:DD5"/>
    <mergeCell ref="CA6:CO6"/>
    <mergeCell ref="AT91:BI91"/>
    <mergeCell ref="BJ5:BZ6"/>
    <mergeCell ref="CA39:CO39"/>
    <mergeCell ref="CA57:CO57"/>
    <mergeCell ref="BJ59:BZ59"/>
    <mergeCell ref="CP36:DD36"/>
    <mergeCell ref="CP37:DD37"/>
    <mergeCell ref="CP42:DD42"/>
    <mergeCell ref="CP43:DD43"/>
    <mergeCell ref="CP6:DD6"/>
    <mergeCell ref="CP7:DD7"/>
    <mergeCell ref="CP8:DD8"/>
    <mergeCell ref="CA7:CO7"/>
    <mergeCell ref="CA38:CO38"/>
    <mergeCell ref="CA86:CO86"/>
    <mergeCell ref="CA83:CO83"/>
    <mergeCell ref="CP39:DD39"/>
    <mergeCell ref="CP40:DD40"/>
    <mergeCell ref="CP41:DD41"/>
    <mergeCell ref="CA55:CO55"/>
    <mergeCell ref="CA47:CO47"/>
    <mergeCell ref="CA46:CO46"/>
    <mergeCell ref="CA49:CO49"/>
    <mergeCell ref="CA48:CO48"/>
    <mergeCell ref="AT74:BI74"/>
    <mergeCell ref="A92:AS92"/>
    <mergeCell ref="CP96:DD96"/>
    <mergeCell ref="CP104:DD104"/>
    <mergeCell ref="CP83:DD83"/>
    <mergeCell ref="CP84:DD84"/>
    <mergeCell ref="BJ91:BZ91"/>
    <mergeCell ref="AT95:BI95"/>
    <mergeCell ref="AT85:BI85"/>
    <mergeCell ref="BJ103:BZ103"/>
    <mergeCell ref="CA64:CN64"/>
    <mergeCell ref="CA61:CO61"/>
    <mergeCell ref="CA59:CO59"/>
    <mergeCell ref="CA62:CO62"/>
    <mergeCell ref="CA63:CO63"/>
    <mergeCell ref="B136:AS136"/>
    <mergeCell ref="A135:AS135"/>
    <mergeCell ref="B120:AS120"/>
    <mergeCell ref="AT120:BI120"/>
    <mergeCell ref="A67:AS67"/>
    <mergeCell ref="CA74:CO74"/>
    <mergeCell ref="CA76:CO76"/>
    <mergeCell ref="BJ74:BZ74"/>
    <mergeCell ref="A101:AS101"/>
    <mergeCell ref="CA75:CO75"/>
    <mergeCell ref="BJ75:BZ75"/>
    <mergeCell ref="AT92:BI92"/>
    <mergeCell ref="BK90:BY90"/>
    <mergeCell ref="A93:AS93"/>
    <mergeCell ref="B74:AS74"/>
    <mergeCell ref="A61:AS61"/>
    <mergeCell ref="A49:AS49"/>
    <mergeCell ref="A47:AS47"/>
    <mergeCell ref="A50:AS50"/>
    <mergeCell ref="A111:AS111"/>
    <mergeCell ref="AT98:BI98"/>
    <mergeCell ref="B59:AS59"/>
    <mergeCell ref="A64:AS64"/>
    <mergeCell ref="B58:AS58"/>
    <mergeCell ref="A70:AS70"/>
    <mergeCell ref="A62:AS62"/>
    <mergeCell ref="A63:AS63"/>
    <mergeCell ref="AT61:BI61"/>
    <mergeCell ref="BJ61:BZ61"/>
    <mergeCell ref="BJ39:BZ39"/>
    <mergeCell ref="BJ40:BZ40"/>
    <mergeCell ref="BJ41:BZ41"/>
    <mergeCell ref="AT59:BI59"/>
    <mergeCell ref="A60:AS60"/>
    <mergeCell ref="AT63:BI63"/>
    <mergeCell ref="BJ50:BZ50"/>
    <mergeCell ref="AT7:BI7"/>
    <mergeCell ref="CA8:CO8"/>
    <mergeCell ref="A35:AS35"/>
    <mergeCell ref="BJ22:BZ22"/>
    <mergeCell ref="AT9:BI9"/>
    <mergeCell ref="AT19:BI19"/>
    <mergeCell ref="BJ19:BZ19"/>
    <mergeCell ref="AT49:BI49"/>
    <mergeCell ref="BJ43:BZ43"/>
    <mergeCell ref="BJ10:BZ10"/>
    <mergeCell ref="BJ9:BZ9"/>
    <mergeCell ref="CA29:CO29"/>
    <mergeCell ref="AT48:BI48"/>
    <mergeCell ref="AT45:BI45"/>
    <mergeCell ref="BJ45:BZ45"/>
    <mergeCell ref="AT36:BI36"/>
    <mergeCell ref="BJ37:BZ37"/>
    <mergeCell ref="AT29:BI29"/>
    <mergeCell ref="BJ38:BZ38"/>
    <mergeCell ref="BJ35:BZ35"/>
    <mergeCell ref="AT34:BI34"/>
    <mergeCell ref="BJ13:BZ13"/>
    <mergeCell ref="AT46:BI46"/>
    <mergeCell ref="AT39:BI39"/>
    <mergeCell ref="AT40:BI40"/>
    <mergeCell ref="AT41:BI41"/>
    <mergeCell ref="AT25:BI25"/>
    <mergeCell ref="AT21:BI21"/>
    <mergeCell ref="BJ31:BZ31"/>
    <mergeCell ref="A31:AS31"/>
    <mergeCell ref="AT37:BI37"/>
    <mergeCell ref="A11:AS11"/>
    <mergeCell ref="AT22:BI22"/>
    <mergeCell ref="AT27:BI27"/>
    <mergeCell ref="A13:AS13"/>
    <mergeCell ref="AT14:BI14"/>
    <mergeCell ref="AT30:BI30"/>
    <mergeCell ref="A12:AS12"/>
    <mergeCell ref="A14:AS14"/>
    <mergeCell ref="A20:AS20"/>
    <mergeCell ref="A30:AS30"/>
    <mergeCell ref="AT28:BI28"/>
    <mergeCell ref="A29:AS29"/>
    <mergeCell ref="AT13:BI13"/>
    <mergeCell ref="A21:AS21"/>
    <mergeCell ref="A17:AS17"/>
    <mergeCell ref="AT17:BI17"/>
    <mergeCell ref="B36:AS36"/>
    <mergeCell ref="A57:AS57"/>
    <mergeCell ref="B37:AS37"/>
    <mergeCell ref="A46:AS46"/>
    <mergeCell ref="A18:AS18"/>
    <mergeCell ref="AT18:BI18"/>
    <mergeCell ref="A27:AS27"/>
    <mergeCell ref="AT20:BI20"/>
    <mergeCell ref="A32:AS32"/>
    <mergeCell ref="AT31:BI31"/>
    <mergeCell ref="CA9:CO9"/>
    <mergeCell ref="CP22:DD22"/>
    <mergeCell ref="CA22:CO22"/>
    <mergeCell ref="CA24:CO24"/>
    <mergeCell ref="CA19:CO19"/>
    <mergeCell ref="CP19:DD19"/>
    <mergeCell ref="CP9:DD9"/>
    <mergeCell ref="CP10:DD10"/>
    <mergeCell ref="CA10:CO10"/>
    <mergeCell ref="CP11:DD11"/>
    <mergeCell ref="BE226:BX226"/>
    <mergeCell ref="CA226:DD226"/>
    <mergeCell ref="CA30:CO30"/>
    <mergeCell ref="CP30:DD30"/>
    <mergeCell ref="CA26:CO26"/>
    <mergeCell ref="BJ60:BZ60"/>
    <mergeCell ref="AT154:BI154"/>
    <mergeCell ref="AT26:BI26"/>
    <mergeCell ref="CP28:DD28"/>
    <mergeCell ref="CA28:CO28"/>
    <mergeCell ref="G234:AI234"/>
    <mergeCell ref="C236:F236"/>
    <mergeCell ref="J236:AA236"/>
    <mergeCell ref="AB236:AE236"/>
    <mergeCell ref="AF236:AI236"/>
    <mergeCell ref="BE227:BX227"/>
    <mergeCell ref="BE230:BX230"/>
    <mergeCell ref="BE231:BX231"/>
    <mergeCell ref="CP14:DD14"/>
    <mergeCell ref="CP16:DD16"/>
    <mergeCell ref="CP17:DD17"/>
    <mergeCell ref="BE232:BX232"/>
    <mergeCell ref="CA232:DD232"/>
    <mergeCell ref="BE233:BX233"/>
    <mergeCell ref="CA233:DD233"/>
    <mergeCell ref="CA227:DD227"/>
    <mergeCell ref="CA230:DD230"/>
    <mergeCell ref="CA231:DD231"/>
    <mergeCell ref="CP15:DD15"/>
    <mergeCell ref="CA16:CO16"/>
    <mergeCell ref="BJ16:BZ16"/>
    <mergeCell ref="CA13:CO13"/>
    <mergeCell ref="CP13:DD13"/>
    <mergeCell ref="BJ27:BZ27"/>
    <mergeCell ref="CP26:DD26"/>
    <mergeCell ref="CP27:DD27"/>
    <mergeCell ref="BJ26:BZ26"/>
    <mergeCell ref="CA14:CO14"/>
    <mergeCell ref="CA17:CO17"/>
    <mergeCell ref="BJ17:BZ17"/>
    <mergeCell ref="A15:AS15"/>
    <mergeCell ref="BK15:BZ15"/>
    <mergeCell ref="CA15:CO15"/>
    <mergeCell ref="A16:AS16"/>
    <mergeCell ref="AT16:BI16"/>
    <mergeCell ref="BJ18:BZ18"/>
    <mergeCell ref="CA18:CO18"/>
    <mergeCell ref="CP18:DD18"/>
    <mergeCell ref="CP24:DD24"/>
    <mergeCell ref="CP20:DD20"/>
    <mergeCell ref="BJ24:BZ24"/>
    <mergeCell ref="BJ20:BZ20"/>
    <mergeCell ref="BJ21:BZ21"/>
    <mergeCell ref="CP21:DD21"/>
    <mergeCell ref="CA20:CO20"/>
    <mergeCell ref="CA21:CO21"/>
    <mergeCell ref="CA25:CO25"/>
    <mergeCell ref="A25:AS25"/>
    <mergeCell ref="A26:AS26"/>
    <mergeCell ref="BJ25:BZ25"/>
    <mergeCell ref="CP25:DD25"/>
    <mergeCell ref="BJ30:BZ30"/>
    <mergeCell ref="CA35:CO35"/>
    <mergeCell ref="CP35:DD35"/>
    <mergeCell ref="AT33:BI33"/>
    <mergeCell ref="CP34:DD34"/>
    <mergeCell ref="CA33:CO33"/>
    <mergeCell ref="BJ34:BZ34"/>
    <mergeCell ref="CA34:CO34"/>
    <mergeCell ref="CP32:DD32"/>
    <mergeCell ref="CA31:CO31"/>
    <mergeCell ref="BJ14:BZ14"/>
    <mergeCell ref="AT8:BI8"/>
    <mergeCell ref="CP33:DD33"/>
    <mergeCell ref="CP31:DD31"/>
    <mergeCell ref="CP29:DD29"/>
    <mergeCell ref="CA27:CO27"/>
    <mergeCell ref="AT24:BI24"/>
    <mergeCell ref="CA32:CO32"/>
    <mergeCell ref="AT32:BI32"/>
    <mergeCell ref="BJ32:BZ32"/>
    <mergeCell ref="A7:AS7"/>
    <mergeCell ref="A9:AS9"/>
    <mergeCell ref="A8:AS8"/>
    <mergeCell ref="A10:AS10"/>
    <mergeCell ref="A28:AS28"/>
    <mergeCell ref="AT35:BI35"/>
    <mergeCell ref="AT10:BI10"/>
    <mergeCell ref="A19:AS19"/>
    <mergeCell ref="A22:AS22"/>
    <mergeCell ref="A24:AS24"/>
    <mergeCell ref="AT50:BI50"/>
    <mergeCell ref="CP47:DD47"/>
    <mergeCell ref="CP48:DD48"/>
    <mergeCell ref="BJ47:BZ47"/>
    <mergeCell ref="BJ48:BZ48"/>
    <mergeCell ref="CA54:CO54"/>
    <mergeCell ref="CP54:DD54"/>
    <mergeCell ref="AT47:BI47"/>
    <mergeCell ref="BJ53:BZ53"/>
    <mergeCell ref="BJ49:BZ49"/>
    <mergeCell ref="AT55:BI55"/>
    <mergeCell ref="AT56:BI56"/>
    <mergeCell ref="BJ55:BZ55"/>
    <mergeCell ref="BJ56:BZ56"/>
    <mergeCell ref="A55:AS55"/>
    <mergeCell ref="A54:AS54"/>
    <mergeCell ref="BJ54:BZ54"/>
    <mergeCell ref="CA60:CO60"/>
    <mergeCell ref="CP59:DD59"/>
    <mergeCell ref="CP60:DD60"/>
    <mergeCell ref="CP68:DD68"/>
    <mergeCell ref="CP66:DD66"/>
    <mergeCell ref="A56:AS56"/>
    <mergeCell ref="AT60:BI60"/>
    <mergeCell ref="A65:AR65"/>
    <mergeCell ref="A66:AS66"/>
    <mergeCell ref="BJ57:BZ57"/>
    <mergeCell ref="BJ62:BZ62"/>
    <mergeCell ref="BJ63:BZ63"/>
    <mergeCell ref="AT68:BI68"/>
    <mergeCell ref="CA68:CO68"/>
    <mergeCell ref="AT62:BI62"/>
    <mergeCell ref="AT67:BI67"/>
    <mergeCell ref="BJ67:BZ67"/>
    <mergeCell ref="BJ65:BY65"/>
    <mergeCell ref="CA67:CO67"/>
    <mergeCell ref="BJ64:BZ64"/>
    <mergeCell ref="CP70:DD70"/>
    <mergeCell ref="AT70:BI70"/>
    <mergeCell ref="AT72:BI72"/>
    <mergeCell ref="CP71:DD71"/>
    <mergeCell ref="CP72:DD72"/>
    <mergeCell ref="BJ71:BZ71"/>
    <mergeCell ref="BJ72:BZ72"/>
    <mergeCell ref="AT71:BI71"/>
    <mergeCell ref="CP78:DD78"/>
    <mergeCell ref="BJ78:BZ78"/>
    <mergeCell ref="CP74:DD74"/>
    <mergeCell ref="CP76:DD76"/>
    <mergeCell ref="CA89:CN89"/>
    <mergeCell ref="CA88:CN88"/>
    <mergeCell ref="BJ83:BZ83"/>
    <mergeCell ref="CP79:DD79"/>
    <mergeCell ref="CP80:DD80"/>
    <mergeCell ref="CP85:DD85"/>
    <mergeCell ref="CP86:DD86"/>
    <mergeCell ref="CA84:CO84"/>
    <mergeCell ref="AT86:BI86"/>
    <mergeCell ref="AT87:BI87"/>
    <mergeCell ref="BJ85:BZ85"/>
    <mergeCell ref="BJ86:BZ86"/>
    <mergeCell ref="BJ87:BZ87"/>
    <mergeCell ref="CA87:CO87"/>
    <mergeCell ref="CA85:CO85"/>
    <mergeCell ref="CP87:DD87"/>
    <mergeCell ref="CP92:DD92"/>
    <mergeCell ref="CA91:CO91"/>
    <mergeCell ref="CP91:DD91"/>
    <mergeCell ref="BJ92:BZ92"/>
    <mergeCell ref="BK88:BZ88"/>
    <mergeCell ref="BK89:BZ89"/>
    <mergeCell ref="CA92:CO92"/>
    <mergeCell ref="AT94:BI94"/>
    <mergeCell ref="BJ93:BZ93"/>
    <mergeCell ref="BJ94:BZ94"/>
    <mergeCell ref="A98:AS98"/>
    <mergeCell ref="BJ95:BZ95"/>
    <mergeCell ref="CA93:CO93"/>
    <mergeCell ref="CA94:CO94"/>
    <mergeCell ref="CA96:CO96"/>
    <mergeCell ref="CA95:CO95"/>
    <mergeCell ref="A94:AS94"/>
    <mergeCell ref="A107:AS107"/>
    <mergeCell ref="B104:AS104"/>
    <mergeCell ref="AT104:BI104"/>
    <mergeCell ref="A99:AS99"/>
    <mergeCell ref="A102:AS102"/>
    <mergeCell ref="CA98:CO98"/>
    <mergeCell ref="A105:AS105"/>
    <mergeCell ref="AT105:BI105"/>
    <mergeCell ref="BJ105:BZ105"/>
    <mergeCell ref="CA105:CO105"/>
    <mergeCell ref="CP100:DD100"/>
    <mergeCell ref="A103:AS103"/>
    <mergeCell ref="A100:AS100"/>
    <mergeCell ref="AT99:BI99"/>
    <mergeCell ref="AT100:BI100"/>
    <mergeCell ref="BJ98:BZ98"/>
    <mergeCell ref="BJ99:BZ99"/>
    <mergeCell ref="BJ100:BZ100"/>
    <mergeCell ref="CB101:CN101"/>
    <mergeCell ref="CA99:CO99"/>
    <mergeCell ref="A114:AS114"/>
    <mergeCell ref="BJ114:BZ114"/>
    <mergeCell ref="CP114:DD114"/>
    <mergeCell ref="B112:AS112"/>
    <mergeCell ref="AT112:BI112"/>
    <mergeCell ref="A106:AS106"/>
    <mergeCell ref="A108:AS108"/>
    <mergeCell ref="AT106:BI106"/>
    <mergeCell ref="AT107:BI107"/>
    <mergeCell ref="AT108:BI108"/>
    <mergeCell ref="CA107:CO107"/>
    <mergeCell ref="CA108:CO108"/>
    <mergeCell ref="CP108:DD108"/>
    <mergeCell ref="CA112:CO112"/>
    <mergeCell ref="BJ112:BZ112"/>
    <mergeCell ref="BJ120:BZ120"/>
    <mergeCell ref="CA110:CN110"/>
    <mergeCell ref="CA111:CN111"/>
    <mergeCell ref="CP113:DD113"/>
    <mergeCell ref="CP112:DD112"/>
    <mergeCell ref="A109:AS109"/>
    <mergeCell ref="A110:AS110"/>
    <mergeCell ref="CA115:CO115"/>
    <mergeCell ref="A175:AR175"/>
    <mergeCell ref="A122:AS122"/>
    <mergeCell ref="A123:AS123"/>
    <mergeCell ref="A124:AS124"/>
    <mergeCell ref="AT122:BI122"/>
    <mergeCell ref="AT123:BI123"/>
    <mergeCell ref="AT124:BI124"/>
    <mergeCell ref="CA124:CO124"/>
    <mergeCell ref="CP122:DD122"/>
    <mergeCell ref="CP123:DD123"/>
    <mergeCell ref="CP124:DD124"/>
    <mergeCell ref="BJ124:BZ124"/>
    <mergeCell ref="BJ130:BZ130"/>
    <mergeCell ref="CA130:CO130"/>
    <mergeCell ref="CP128:DD128"/>
    <mergeCell ref="CB126:CN126"/>
    <mergeCell ref="CB127:CN127"/>
    <mergeCell ref="CA170:CO170"/>
    <mergeCell ref="BJ170:BZ170"/>
    <mergeCell ref="CP165:DD165"/>
    <mergeCell ref="BJ136:BZ136"/>
    <mergeCell ref="AT178:BI178"/>
    <mergeCell ref="BJ176:BY176"/>
    <mergeCell ref="BJ175:BY175"/>
    <mergeCell ref="BJ169:BZ169"/>
    <mergeCell ref="AT139:BI139"/>
    <mergeCell ref="AT169:BI169"/>
    <mergeCell ref="BJ150:BZ150"/>
    <mergeCell ref="BJ162:BZ162"/>
    <mergeCell ref="CA162:CO162"/>
    <mergeCell ref="CP162:DD162"/>
    <mergeCell ref="BJ154:BZ154"/>
    <mergeCell ref="BJ147:BZ147"/>
    <mergeCell ref="CP148:DD148"/>
    <mergeCell ref="CA154:CO154"/>
    <mergeCell ref="BJ149:BZ149"/>
    <mergeCell ref="CA150:CO150"/>
    <mergeCell ref="CP144:DD144"/>
    <mergeCell ref="CA184:CO184"/>
    <mergeCell ref="AT184:BI184"/>
    <mergeCell ref="CA177:CO177"/>
    <mergeCell ref="CA169:CO169"/>
    <mergeCell ref="CA171:CO171"/>
    <mergeCell ref="CA182:CO182"/>
    <mergeCell ref="CA181:CO181"/>
    <mergeCell ref="CP180:DD180"/>
    <mergeCell ref="BJ145:BZ145"/>
    <mergeCell ref="CP147:DD147"/>
    <mergeCell ref="B184:AS184"/>
    <mergeCell ref="CP183:DD183"/>
    <mergeCell ref="CA183:CO183"/>
    <mergeCell ref="AT183:BI183"/>
    <mergeCell ref="A183:AS183"/>
    <mergeCell ref="BJ184:BZ184"/>
    <mergeCell ref="AT148:BI148"/>
    <mergeCell ref="CP182:DD182"/>
    <mergeCell ref="CP150:DD150"/>
    <mergeCell ref="CA132:CO132"/>
    <mergeCell ref="CA133:CO133"/>
    <mergeCell ref="CA135:CO135"/>
    <mergeCell ref="BJ140:BZ140"/>
    <mergeCell ref="CA139:CO139"/>
    <mergeCell ref="BJ132:BZ132"/>
    <mergeCell ref="CA140:CO140"/>
    <mergeCell ref="BJ142:BY142"/>
    <mergeCell ref="BJ134:BZ134"/>
    <mergeCell ref="CP134:DD134"/>
    <mergeCell ref="A134:AS134"/>
    <mergeCell ref="AT132:BI132"/>
    <mergeCell ref="A132:AS132"/>
    <mergeCell ref="A133:AS133"/>
    <mergeCell ref="CP133:DD133"/>
    <mergeCell ref="CP132:DD132"/>
    <mergeCell ref="A138:AS138"/>
    <mergeCell ref="AT135:BI135"/>
    <mergeCell ref="BJ135:BZ135"/>
    <mergeCell ref="BJ139:BZ139"/>
    <mergeCell ref="A137:AS137"/>
    <mergeCell ref="CA141:CO141"/>
    <mergeCell ref="A140:AS140"/>
    <mergeCell ref="AT138:BI138"/>
    <mergeCell ref="A139:AS139"/>
    <mergeCell ref="A141:AS141"/>
    <mergeCell ref="BJ163:BZ163"/>
    <mergeCell ref="AT133:BI133"/>
    <mergeCell ref="CA134:CO134"/>
    <mergeCell ref="CP149:DD149"/>
    <mergeCell ref="CA138:CO138"/>
    <mergeCell ref="AT134:BI134"/>
    <mergeCell ref="CA157:CO157"/>
    <mergeCell ref="CA156:CO156"/>
    <mergeCell ref="CP156:DD156"/>
    <mergeCell ref="CP154:DD154"/>
    <mergeCell ref="A163:AS163"/>
    <mergeCell ref="A164:AS164"/>
    <mergeCell ref="A165:AS165"/>
    <mergeCell ref="AT163:BI163"/>
    <mergeCell ref="AT164:BI164"/>
    <mergeCell ref="AT170:BI170"/>
    <mergeCell ref="A166:AS166"/>
    <mergeCell ref="B169:AS169"/>
    <mergeCell ref="CA163:CO163"/>
    <mergeCell ref="CA164:CO164"/>
    <mergeCell ref="CA165:CO165"/>
    <mergeCell ref="A181:AS181"/>
    <mergeCell ref="A178:AS178"/>
    <mergeCell ref="A171:AS171"/>
    <mergeCell ref="BJ165:BZ165"/>
    <mergeCell ref="A170:AS170"/>
    <mergeCell ref="AT165:BI165"/>
    <mergeCell ref="AT180:BI180"/>
    <mergeCell ref="AT182:BI182"/>
    <mergeCell ref="BJ181:BZ181"/>
    <mergeCell ref="BJ182:BZ182"/>
    <mergeCell ref="BJ180:BZ180"/>
    <mergeCell ref="A180:AS180"/>
    <mergeCell ref="AT171:BI171"/>
    <mergeCell ref="AT172:BI172"/>
    <mergeCell ref="BJ178:BZ178"/>
    <mergeCell ref="A174:AS174"/>
    <mergeCell ref="CP173:DD173"/>
    <mergeCell ref="A177:AS177"/>
    <mergeCell ref="AT177:BI177"/>
    <mergeCell ref="CA175:CN175"/>
    <mergeCell ref="CA176:CN176"/>
    <mergeCell ref="AT179:BI179"/>
    <mergeCell ref="A172:AS172"/>
    <mergeCell ref="A173:AS173"/>
    <mergeCell ref="CA172:CO172"/>
    <mergeCell ref="CA173:CO173"/>
    <mergeCell ref="CA174:CN174"/>
    <mergeCell ref="A179:AS179"/>
    <mergeCell ref="CA190:CN190"/>
    <mergeCell ref="A195:AS195"/>
    <mergeCell ref="AT195:BI195"/>
    <mergeCell ref="AT173:BI173"/>
    <mergeCell ref="BJ171:BZ171"/>
    <mergeCell ref="BJ172:BZ172"/>
    <mergeCell ref="AT187:BI187"/>
    <mergeCell ref="BJ188:BZ188"/>
    <mergeCell ref="BJ189:BZ189"/>
    <mergeCell ref="CP193:DD193"/>
    <mergeCell ref="CP194:DD194"/>
    <mergeCell ref="CP187:DD187"/>
    <mergeCell ref="CP188:DD188"/>
    <mergeCell ref="CP179:DD179"/>
    <mergeCell ref="CP186:DD186"/>
    <mergeCell ref="CP181:DD181"/>
    <mergeCell ref="CP185:DD185"/>
    <mergeCell ref="BJ222:BZ222"/>
    <mergeCell ref="A193:AS193"/>
    <mergeCell ref="AT193:BI193"/>
    <mergeCell ref="BJ193:BZ193"/>
    <mergeCell ref="CP189:DD189"/>
    <mergeCell ref="CA187:CO187"/>
    <mergeCell ref="CA188:CO188"/>
    <mergeCell ref="CA189:CO189"/>
    <mergeCell ref="CA193:CO193"/>
    <mergeCell ref="CA191:CO191"/>
    <mergeCell ref="CA222:CO222"/>
    <mergeCell ref="CP220:DD220"/>
    <mergeCell ref="CP221:DD221"/>
    <mergeCell ref="CP222:DD222"/>
    <mergeCell ref="A221:AS221"/>
    <mergeCell ref="A222:AS222"/>
    <mergeCell ref="AT220:BI220"/>
    <mergeCell ref="AT221:BI221"/>
    <mergeCell ref="AT222:BI222"/>
    <mergeCell ref="BJ220:BZ220"/>
    <mergeCell ref="CA221:CO221"/>
    <mergeCell ref="BJ221:BZ221"/>
    <mergeCell ref="BJ216:BZ216"/>
    <mergeCell ref="BJ217:BZ217"/>
    <mergeCell ref="BJ218:BZ218"/>
    <mergeCell ref="CA216:CO216"/>
    <mergeCell ref="CA217:CO217"/>
    <mergeCell ref="A216:AS216"/>
    <mergeCell ref="AT210:BI210"/>
    <mergeCell ref="AT216:BI216"/>
    <mergeCell ref="AT217:BI217"/>
    <mergeCell ref="AT218:BI218"/>
    <mergeCell ref="CA220:CO220"/>
    <mergeCell ref="CA218:CO218"/>
    <mergeCell ref="A217:AS217"/>
    <mergeCell ref="A218:AS218"/>
    <mergeCell ref="BJ213:BY213"/>
    <mergeCell ref="A209:AS209"/>
    <mergeCell ref="A210:AS210"/>
    <mergeCell ref="A213:AS213"/>
    <mergeCell ref="CA210:CO210"/>
    <mergeCell ref="A215:AS215"/>
    <mergeCell ref="AT208:BI208"/>
    <mergeCell ref="AT209:BI209"/>
    <mergeCell ref="A208:AS208"/>
    <mergeCell ref="A212:AR212"/>
    <mergeCell ref="CP215:DD215"/>
    <mergeCell ref="BJ215:BZ215"/>
    <mergeCell ref="AT215:BI215"/>
    <mergeCell ref="BJ211:BY211"/>
    <mergeCell ref="BJ210:BZ210"/>
    <mergeCell ref="CA208:CO208"/>
    <mergeCell ref="CA209:CO209"/>
    <mergeCell ref="CA215:CO215"/>
    <mergeCell ref="BJ208:BZ208"/>
    <mergeCell ref="CP209:DD209"/>
    <mergeCell ref="CP210:DD210"/>
    <mergeCell ref="CP208:DD208"/>
    <mergeCell ref="BJ209:BZ209"/>
    <mergeCell ref="CA195:CO195"/>
    <mergeCell ref="CA200:CO200"/>
    <mergeCell ref="CP177:DD177"/>
    <mergeCell ref="CA194:CO194"/>
    <mergeCell ref="CP199:DD199"/>
    <mergeCell ref="CP200:DD200"/>
    <mergeCell ref="BJ179:BZ179"/>
    <mergeCell ref="CP171:DD171"/>
    <mergeCell ref="CP172:DD172"/>
    <mergeCell ref="CA158:CO158"/>
    <mergeCell ref="BJ207:BZ207"/>
    <mergeCell ref="CA207:CO207"/>
    <mergeCell ref="CA201:CO201"/>
    <mergeCell ref="BJ158:BZ158"/>
    <mergeCell ref="CA192:CO192"/>
    <mergeCell ref="CA178:CO178"/>
    <mergeCell ref="CP195:DD195"/>
    <mergeCell ref="A158:AS158"/>
    <mergeCell ref="AT156:BI156"/>
    <mergeCell ref="AT157:BI157"/>
    <mergeCell ref="AT158:BI158"/>
    <mergeCell ref="BJ156:BZ156"/>
    <mergeCell ref="BJ157:BZ157"/>
    <mergeCell ref="A156:AS156"/>
    <mergeCell ref="A157:AS157"/>
    <mergeCell ref="A199:AS199"/>
    <mergeCell ref="BJ198:BZ198"/>
    <mergeCell ref="BJ199:BZ199"/>
    <mergeCell ref="CP198:DD198"/>
    <mergeCell ref="AT198:BI198"/>
    <mergeCell ref="CP201:DD201"/>
    <mergeCell ref="CA199:CO199"/>
    <mergeCell ref="AT199:BI199"/>
    <mergeCell ref="CA42:CN42"/>
    <mergeCell ref="BJ42:BZ42"/>
    <mergeCell ref="CP203:DD203"/>
    <mergeCell ref="A203:AS203"/>
    <mergeCell ref="AT202:BI202"/>
    <mergeCell ref="AT203:BI203"/>
    <mergeCell ref="BJ200:BZ200"/>
    <mergeCell ref="CA198:CO198"/>
    <mergeCell ref="CP202:DD202"/>
    <mergeCell ref="A198:AS198"/>
    <mergeCell ref="DH152:EM152"/>
    <mergeCell ref="DH153:EM153"/>
    <mergeCell ref="A33:AS33"/>
    <mergeCell ref="A34:AS34"/>
    <mergeCell ref="BJ44:BZ44"/>
    <mergeCell ref="CA44:CN44"/>
    <mergeCell ref="A44:AR44"/>
    <mergeCell ref="CA40:CO40"/>
    <mergeCell ref="CA41:CO41"/>
    <mergeCell ref="A42:AS42"/>
    <mergeCell ref="CP44:DD44"/>
    <mergeCell ref="CP51:DD51"/>
    <mergeCell ref="CP64:DD64"/>
    <mergeCell ref="CP65:DD65"/>
    <mergeCell ref="CP56:DD56"/>
    <mergeCell ref="CP61:DD61"/>
    <mergeCell ref="CP55:DD55"/>
    <mergeCell ref="CP57:DD57"/>
    <mergeCell ref="CP62:DD62"/>
    <mergeCell ref="CP63:DD63"/>
    <mergeCell ref="CP81:DD81"/>
    <mergeCell ref="CP82:DD82"/>
    <mergeCell ref="CP88:DD88"/>
    <mergeCell ref="CP89:DD89"/>
    <mergeCell ref="CP90:DD90"/>
    <mergeCell ref="CP101:DD101"/>
    <mergeCell ref="CP94:DD94"/>
    <mergeCell ref="CP97:DD97"/>
    <mergeCell ref="CP98:DD98"/>
    <mergeCell ref="CP99:DD99"/>
    <mergeCell ref="CP126:DD126"/>
    <mergeCell ref="CP109:DD109"/>
    <mergeCell ref="CP127:DD127"/>
    <mergeCell ref="CP141:DD141"/>
    <mergeCell ref="CP110:DD110"/>
    <mergeCell ref="CP111:DD111"/>
    <mergeCell ref="CP117:DD117"/>
    <mergeCell ref="CP115:DD115"/>
    <mergeCell ref="CP116:DD116"/>
    <mergeCell ref="CP136:DD136"/>
    <mergeCell ref="CP129:DD129"/>
    <mergeCell ref="CP135:DD135"/>
    <mergeCell ref="CP137:DD137"/>
    <mergeCell ref="CP131:DD131"/>
    <mergeCell ref="CP145:DD145"/>
    <mergeCell ref="CP106:DD106"/>
    <mergeCell ref="CP107:DD107"/>
    <mergeCell ref="CP118:DD118"/>
    <mergeCell ref="CP119:DD119"/>
    <mergeCell ref="CP125:DD125"/>
    <mergeCell ref="CP168:DD168"/>
    <mergeCell ref="CP157:DD157"/>
    <mergeCell ref="CP158:DD158"/>
    <mergeCell ref="CP163:DD163"/>
    <mergeCell ref="CP164:DD164"/>
    <mergeCell ref="CP138:DD138"/>
    <mergeCell ref="CP139:DD139"/>
    <mergeCell ref="CP140:DD140"/>
    <mergeCell ref="CP142:DD142"/>
    <mergeCell ref="CP143:DD143"/>
    <mergeCell ref="CP190:DD190"/>
    <mergeCell ref="CP191:DD191"/>
    <mergeCell ref="CP192:DD192"/>
    <mergeCell ref="CP178:DD178"/>
    <mergeCell ref="CP184:DD184"/>
    <mergeCell ref="CP151:DD151"/>
    <mergeCell ref="CP152:DD152"/>
    <mergeCell ref="CP153:DD153"/>
    <mergeCell ref="CP166:DD166"/>
    <mergeCell ref="CP167:DD167"/>
    <mergeCell ref="DQ218:FV218"/>
    <mergeCell ref="CA43:CO43"/>
    <mergeCell ref="CA204:CO204"/>
    <mergeCell ref="CP204:DD204"/>
    <mergeCell ref="CP211:DD211"/>
    <mergeCell ref="CP212:DD212"/>
    <mergeCell ref="CP213:DD213"/>
    <mergeCell ref="CP174:DD174"/>
    <mergeCell ref="CP175:DD175"/>
    <mergeCell ref="CP176:DD176"/>
    <mergeCell ref="B205:AS205"/>
    <mergeCell ref="BJ205:BZ205"/>
    <mergeCell ref="A52:AS52"/>
    <mergeCell ref="BJ52:BZ52"/>
    <mergeCell ref="A23:AS23"/>
    <mergeCell ref="BJ23:BZ23"/>
    <mergeCell ref="B160:AS160"/>
    <mergeCell ref="AT160:BI160"/>
    <mergeCell ref="BJ160:BZ160"/>
    <mergeCell ref="B43:AR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2" manualBreakCount="2">
    <brk id="73" max="107" man="1"/>
    <brk id="20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2018-10-16T06:27:33Z</cp:lastPrinted>
  <dcterms:created xsi:type="dcterms:W3CDTF">2010-11-26T07:12:57Z</dcterms:created>
  <dcterms:modified xsi:type="dcterms:W3CDTF">2018-10-16T06:27:37Z</dcterms:modified>
  <cp:category/>
  <cp:version/>
  <cp:contentType/>
  <cp:contentStatus/>
</cp:coreProperties>
</file>